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ошторис тимчасовий інклюзія" sheetId="7" r:id="rId1"/>
  </sheets>
  <externalReferences>
    <externalReference r:id="rId2"/>
  </externalReferences>
  <definedNames>
    <definedName name="_xlnm._FilterDatabase" localSheetId="0" hidden="1">'кошторис тимчасовий інклюзія'!$B$33:$B$37</definedName>
    <definedName name="_xlnm.Print_Titles" localSheetId="0">'кошторис тимчасовий інклюзія'!$A$29:$IV$29</definedName>
    <definedName name="_xlnm.Print_Area" localSheetId="0">'кошторис тимчасовий інклюзія'!$A$1:$E$124</definedName>
  </definedNames>
  <calcPr calcId="124519"/>
</workbook>
</file>

<file path=xl/calcChain.xml><?xml version="1.0" encoding="utf-8"?>
<calcChain xmlns="http://schemas.openxmlformats.org/spreadsheetml/2006/main">
  <c r="D117" i="7"/>
  <c r="D115"/>
  <c r="E113"/>
  <c r="A113"/>
  <c r="E112"/>
  <c r="A112"/>
  <c r="E111"/>
  <c r="A111"/>
  <c r="E110"/>
  <c r="A110"/>
  <c r="E109"/>
  <c r="A109"/>
  <c r="D108"/>
  <c r="C108"/>
  <c r="A108"/>
  <c r="E106"/>
  <c r="A106"/>
  <c r="A105"/>
  <c r="E104"/>
  <c r="A104"/>
  <c r="E103"/>
  <c r="A103"/>
  <c r="D102"/>
  <c r="E102" s="1"/>
  <c r="C102"/>
  <c r="A102"/>
  <c r="E101"/>
  <c r="A101"/>
  <c r="E100"/>
  <c r="A100"/>
  <c r="E99"/>
  <c r="A99"/>
  <c r="E98"/>
  <c r="A98"/>
  <c r="E97"/>
  <c r="A97"/>
  <c r="D96"/>
  <c r="C96"/>
  <c r="E96" s="1"/>
  <c r="A96"/>
  <c r="E95"/>
  <c r="A95"/>
  <c r="E94"/>
  <c r="A94"/>
  <c r="D93"/>
  <c r="C93"/>
  <c r="E93" s="1"/>
  <c r="A93"/>
  <c r="E92"/>
  <c r="A92"/>
  <c r="E91"/>
  <c r="A91"/>
  <c r="D90"/>
  <c r="C90"/>
  <c r="E90" s="1"/>
  <c r="A90"/>
  <c r="E89"/>
  <c r="A89"/>
  <c r="D88"/>
  <c r="A88"/>
  <c r="D87"/>
  <c r="A87"/>
  <c r="E86"/>
  <c r="A86"/>
  <c r="E85"/>
  <c r="A85"/>
  <c r="E84"/>
  <c r="A84"/>
  <c r="E83"/>
  <c r="A83"/>
  <c r="D82"/>
  <c r="E82" s="1"/>
  <c r="C82"/>
  <c r="A82"/>
  <c r="E81"/>
  <c r="A81"/>
  <c r="E80"/>
  <c r="A80"/>
  <c r="E79"/>
  <c r="A79"/>
  <c r="D78"/>
  <c r="C78"/>
  <c r="E78" s="1"/>
  <c r="A78"/>
  <c r="E77"/>
  <c r="A77"/>
  <c r="E76"/>
  <c r="A76"/>
  <c r="D75"/>
  <c r="C75"/>
  <c r="E75" s="1"/>
  <c r="A75"/>
  <c r="E74"/>
  <c r="A74"/>
  <c r="E73"/>
  <c r="A73"/>
  <c r="D72"/>
  <c r="E72" s="1"/>
  <c r="A72"/>
  <c r="E71"/>
  <c r="A71"/>
  <c r="E70"/>
  <c r="A70"/>
  <c r="E69"/>
  <c r="A69"/>
  <c r="E68"/>
  <c r="A68"/>
  <c r="E67"/>
  <c r="A67"/>
  <c r="E66"/>
  <c r="A66"/>
  <c r="E65"/>
  <c r="D65"/>
  <c r="A65"/>
  <c r="E64"/>
  <c r="A64"/>
  <c r="E63"/>
  <c r="A63"/>
  <c r="E62"/>
  <c r="A62"/>
  <c r="A61"/>
  <c r="A60"/>
  <c r="E59"/>
  <c r="A59"/>
  <c r="C58"/>
  <c r="E58" s="1"/>
  <c r="A58"/>
  <c r="E57"/>
  <c r="A57"/>
  <c r="A56"/>
  <c r="A55"/>
  <c r="E54"/>
  <c r="A54"/>
  <c r="E53"/>
  <c r="C53"/>
  <c r="A53"/>
  <c r="C52"/>
  <c r="E52" s="1"/>
  <c r="A52"/>
  <c r="A51"/>
  <c r="E47"/>
  <c r="E46"/>
  <c r="E45"/>
  <c r="E44"/>
  <c r="E41"/>
  <c r="E40"/>
  <c r="E39"/>
  <c r="E38"/>
  <c r="E37"/>
  <c r="E36"/>
  <c r="E35"/>
  <c r="E34"/>
  <c r="E33"/>
  <c r="E32"/>
  <c r="A24"/>
  <c r="A23"/>
  <c r="A22"/>
  <c r="A21"/>
  <c r="A19"/>
  <c r="A17"/>
  <c r="B11"/>
  <c r="D9"/>
  <c r="B7"/>
  <c r="C51" l="1"/>
  <c r="C88"/>
  <c r="E51" l="1"/>
  <c r="C50"/>
  <c r="E88"/>
  <c r="C87"/>
  <c r="E87" s="1"/>
  <c r="C31" l="1"/>
  <c r="E50"/>
  <c r="E31" l="1"/>
  <c r="C30"/>
</calcChain>
</file>

<file path=xl/sharedStrings.xml><?xml version="1.0" encoding="utf-8"?>
<sst xmlns="http://schemas.openxmlformats.org/spreadsheetml/2006/main" count="92" uniqueCount="45">
  <si>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</si>
  <si>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(сума словами і цифрами)</t>
  </si>
  <si>
    <t xml:space="preserve">(посада)                      </t>
  </si>
  <si>
    <t>(підпис)</t>
  </si>
  <si>
    <t>М.П.</t>
  </si>
  <si>
    <t>_______________________________________</t>
  </si>
  <si>
    <t>(індивідуальний, зведений)</t>
  </si>
  <si>
    <t>(код за ЄДРПОУ та найменування  бюджетної установи)</t>
  </si>
  <si>
    <t>(найменування міста, району, області)</t>
  </si>
  <si>
    <t>(грн)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</si>
  <si>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</si>
  <si>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</si>
  <si>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</si>
  <si>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</si>
  <si>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</si>
  <si>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</si>
  <si>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</si>
  <si>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</si>
  <si>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</si>
  <si>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</si>
  <si>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</si>
  <si>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</si>
  <si>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</si>
  <si>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</si>
  <si>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</si>
  <si>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</si>
  <si>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</si>
  <si>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-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</si>
  <si>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</si>
  <si>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</si>
  <si>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осіб,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</si>
  <si>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</si>
  <si>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</si>
  <si>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</si>
  <si>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</si>
  <si>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</si>
  <si>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</si>
  <si>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</si>
  <si>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Директор</t>
  </si>
  <si>
    <t>Головний бухгалтер</t>
  </si>
  <si>
    <t>М.П.***</t>
  </si>
  <si>
    <t>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закладів вищої освіти, яким безпосередньо встановлені призначення у державному бюджеті.</t>
  </si>
  <si>
    <t>Затверджений у сумі Сімнадцять тисяч вісімдесят сім гривень  17087грн</t>
  </si>
  <si>
    <t xml:space="preserve"> ТИМЧАСОВИЙ  КОШТОРИС 
на 1 квартал 2022 року</t>
  </si>
  <si>
    <t>14 січня 2022р.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</si>
</sst>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0;\-#,##0.00;#,&quot;-&quot;"/>
    <numFmt numFmtId="166" formatCode="0.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2" borderId="1" applyNumberFormat="0" applyFont="0" applyAlignment="0" applyProtection="0"/>
  </cellStyleXfs>
  <cellXfs count="120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6" fillId="0" borderId="0" xfId="1" applyFont="1" applyBorder="1" applyAlignment="1"/>
    <xf numFmtId="0" fontId="6" fillId="0" borderId="0" xfId="1" applyFont="1" applyAlignment="1"/>
    <xf numFmtId="0" fontId="6" fillId="0" borderId="0" xfId="1" applyFont="1" applyFill="1" applyAlignment="1" applyProtection="1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0" fillId="0" borderId="0" xfId="1" applyFont="1" applyFill="1" applyAlignment="1" applyProtection="1">
      <alignment horizontal="center"/>
    </xf>
    <xf numFmtId="0" fontId="8" fillId="0" borderId="0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4" fillId="0" borderId="2" xfId="1" applyFont="1" applyFill="1" applyBorder="1" applyAlignment="1" applyProtection="1">
      <alignment horizontal="left"/>
    </xf>
    <xf numFmtId="0" fontId="4" fillId="0" borderId="0" xfId="1" applyFont="1" applyBorder="1" applyAlignment="1"/>
    <xf numFmtId="0" fontId="11" fillId="0" borderId="0" xfId="1" applyFont="1" applyFill="1" applyAlignment="1" applyProtection="1">
      <alignment horizontal="center"/>
    </xf>
    <xf numFmtId="0" fontId="11" fillId="0" borderId="0" xfId="1" applyFont="1" applyAlignment="1">
      <alignment horizontal="center"/>
    </xf>
    <xf numFmtId="0" fontId="8" fillId="0" borderId="0" xfId="1" applyFont="1" applyBorder="1" applyAlignment="1">
      <alignment horizontal="right"/>
    </xf>
    <xf numFmtId="0" fontId="8" fillId="0" borderId="0" xfId="1" applyFont="1" applyBorder="1" applyAlignment="1"/>
    <xf numFmtId="0" fontId="6" fillId="0" borderId="0" xfId="1" applyFont="1" applyFill="1"/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left"/>
    </xf>
    <xf numFmtId="0" fontId="9" fillId="0" borderId="0" xfId="1" applyFont="1" applyFill="1" applyAlignment="1" applyProtection="1">
      <alignment horizontal="left"/>
    </xf>
    <xf numFmtId="0" fontId="6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5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 applyProtection="1">
      <alignment horizontal="center" vertical="top"/>
      <protection locked="0"/>
    </xf>
    <xf numFmtId="0" fontId="4" fillId="0" borderId="5" xfId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vertical="top"/>
    </xf>
    <xf numFmtId="164" fontId="15" fillId="0" borderId="5" xfId="1" applyNumberFormat="1" applyFont="1" applyFill="1" applyBorder="1" applyAlignment="1">
      <alignment horizontal="right" vertical="center"/>
    </xf>
    <xf numFmtId="0" fontId="6" fillId="0" borderId="0" xfId="1" applyFont="1" applyFill="1" applyBorder="1"/>
    <xf numFmtId="0" fontId="6" fillId="0" borderId="5" xfId="1" applyFont="1" applyFill="1" applyBorder="1" applyAlignment="1">
      <alignment wrapText="1"/>
    </xf>
    <xf numFmtId="0" fontId="16" fillId="0" borderId="5" xfId="1" applyFont="1" applyFill="1" applyBorder="1" applyAlignment="1">
      <alignment wrapText="1"/>
    </xf>
    <xf numFmtId="0" fontId="6" fillId="0" borderId="5" xfId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 applyProtection="1">
      <alignment horizontal="right" vertical="center"/>
    </xf>
    <xf numFmtId="164" fontId="15" fillId="0" borderId="5" xfId="1" applyNumberFormat="1" applyFont="1" applyFill="1" applyBorder="1" applyAlignment="1" applyProtection="1">
      <alignment horizontal="right" vertical="center"/>
      <protection locked="0"/>
    </xf>
    <xf numFmtId="0" fontId="17" fillId="0" borderId="5" xfId="1" applyFont="1" applyFill="1" applyBorder="1" applyAlignment="1">
      <alignment wrapText="1"/>
    </xf>
    <xf numFmtId="164" fontId="18" fillId="0" borderId="5" xfId="1" applyNumberFormat="1" applyFont="1" applyFill="1" applyBorder="1" applyAlignment="1" applyProtection="1">
      <alignment horizontal="right" vertical="center"/>
    </xf>
    <xf numFmtId="164" fontId="18" fillId="0" borderId="5" xfId="1" applyNumberFormat="1" applyFont="1" applyFill="1" applyBorder="1" applyAlignment="1">
      <alignment horizontal="right" vertical="center"/>
    </xf>
    <xf numFmtId="166" fontId="6" fillId="0" borderId="0" xfId="1" applyNumberFormat="1" applyFont="1" applyFill="1"/>
    <xf numFmtId="0" fontId="19" fillId="0" borderId="5" xfId="1" applyFont="1" applyFill="1" applyBorder="1" applyAlignment="1">
      <alignment horizontal="left" wrapText="1"/>
    </xf>
    <xf numFmtId="0" fontId="15" fillId="0" borderId="5" xfId="1" applyFont="1" applyFill="1" applyBorder="1" applyAlignment="1">
      <alignment horizontal="center" vertical="top"/>
    </xf>
    <xf numFmtId="165" fontId="18" fillId="0" borderId="5" xfId="1" applyNumberFormat="1" applyFont="1" applyFill="1" applyBorder="1" applyAlignment="1" applyProtection="1">
      <alignment horizontal="right" vertical="center"/>
    </xf>
    <xf numFmtId="0" fontId="20" fillId="0" borderId="5" xfId="1" applyFont="1" applyFill="1" applyBorder="1" applyAlignment="1">
      <alignment horizontal="left" wrapText="1"/>
    </xf>
    <xf numFmtId="0" fontId="18" fillId="0" borderId="5" xfId="1" applyFont="1" applyFill="1" applyBorder="1" applyAlignment="1">
      <alignment horizontal="center" vertical="top"/>
    </xf>
    <xf numFmtId="164" fontId="18" fillId="0" borderId="5" xfId="1" applyNumberFormat="1" applyFont="1" applyFill="1" applyBorder="1" applyAlignment="1" applyProtection="1">
      <alignment horizontal="right" vertical="center"/>
      <protection locked="0"/>
    </xf>
    <xf numFmtId="165" fontId="18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Fill="1"/>
    <xf numFmtId="165" fontId="18" fillId="0" borderId="5" xfId="1" applyNumberFormat="1" applyFont="1" applyFill="1" applyBorder="1" applyAlignment="1">
      <alignment horizontal="right" vertical="center"/>
    </xf>
    <xf numFmtId="0" fontId="16" fillId="0" borderId="0" xfId="1" applyFont="1" applyFill="1"/>
    <xf numFmtId="0" fontId="21" fillId="0" borderId="0" xfId="1" applyFont="1" applyFill="1"/>
    <xf numFmtId="0" fontId="16" fillId="0" borderId="0" xfId="1" applyFont="1" applyFill="1" applyAlignment="1">
      <alignment vertical="top"/>
    </xf>
    <xf numFmtId="0" fontId="15" fillId="0" borderId="5" xfId="1" applyFont="1" applyFill="1" applyBorder="1" applyAlignment="1">
      <alignment horizontal="left" vertical="top" wrapText="1"/>
    </xf>
    <xf numFmtId="0" fontId="22" fillId="0" borderId="5" xfId="1" applyFont="1" applyFill="1" applyBorder="1" applyAlignment="1">
      <alignment horizontal="left" vertical="top" wrapText="1"/>
    </xf>
    <xf numFmtId="0" fontId="22" fillId="0" borderId="5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left" wrapText="1"/>
    </xf>
    <xf numFmtId="0" fontId="21" fillId="0" borderId="0" xfId="1" applyFont="1" applyFill="1" applyProtection="1"/>
    <xf numFmtId="0" fontId="8" fillId="0" borderId="0" xfId="1" applyFont="1" applyFill="1" applyBorder="1" applyAlignment="1" applyProtection="1">
      <alignment horizontal="left" wrapText="1"/>
    </xf>
    <xf numFmtId="0" fontId="3" fillId="0" borderId="0" xfId="1" applyFont="1" applyFill="1" applyBorder="1" applyAlignment="1" applyProtection="1">
      <alignment horizontal="left" wrapText="1"/>
    </xf>
    <xf numFmtId="0" fontId="3" fillId="0" borderId="0" xfId="1" applyFont="1" applyFill="1" applyBorder="1" applyAlignment="1" applyProtection="1">
      <alignment horizontal="center" wrapText="1"/>
    </xf>
    <xf numFmtId="0" fontId="6" fillId="0" borderId="0" xfId="1" applyFont="1" applyFill="1" applyAlignment="1" applyProtection="1">
      <alignment wrapText="1"/>
      <protection locked="0"/>
    </xf>
    <xf numFmtId="0" fontId="6" fillId="0" borderId="0" xfId="1" applyFont="1" applyFill="1" applyBorder="1" applyAlignment="1" applyProtection="1"/>
    <xf numFmtId="0" fontId="8" fillId="0" borderId="0" xfId="1" applyFont="1" applyFill="1" applyAlignment="1" applyProtection="1">
      <alignment vertical="top" wrapText="1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6" fillId="0" borderId="0" xfId="1" applyFont="1" applyFill="1" applyAlignment="1" applyProtection="1">
      <alignment horizontal="left" wrapText="1"/>
      <protection locked="0"/>
    </xf>
    <xf numFmtId="0" fontId="8" fillId="0" borderId="0" xfId="1" applyFont="1" applyFill="1" applyAlignment="1" applyProtection="1">
      <alignment horizontal="center" vertical="top" wrapText="1"/>
    </xf>
    <xf numFmtId="0" fontId="23" fillId="0" borderId="0" xfId="1" applyFont="1" applyFill="1" applyBorder="1" applyAlignment="1" applyProtection="1">
      <alignment horizontal="center" wrapText="1"/>
    </xf>
    <xf numFmtId="0" fontId="6" fillId="0" borderId="0" xfId="1" applyFont="1" applyFill="1" applyProtection="1"/>
    <xf numFmtId="0" fontId="8" fillId="0" borderId="0" xfId="1" applyFont="1" applyFill="1" applyAlignment="1" applyProtection="1">
      <alignment horizontal="center" wrapText="1"/>
    </xf>
    <xf numFmtId="0" fontId="8" fillId="0" borderId="0" xfId="1" applyFont="1" applyFill="1" applyAlignment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Alignment="1" applyProtection="1">
      <alignment horizontal="center"/>
    </xf>
    <xf numFmtId="0" fontId="8" fillId="0" borderId="0" xfId="1" applyFont="1" applyFill="1" applyAlignment="1"/>
    <xf numFmtId="0" fontId="6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4" fillId="0" borderId="0" xfId="1" applyFont="1" applyFill="1" applyAlignment="1"/>
    <xf numFmtId="0" fontId="6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top"/>
    </xf>
    <xf numFmtId="0" fontId="6" fillId="0" borderId="0" xfId="1" applyFont="1" applyFill="1" applyAlignment="1" applyProtection="1">
      <alignment horizontal="center"/>
    </xf>
    <xf numFmtId="0" fontId="3" fillId="0" borderId="5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8" fillId="0" borderId="3" xfId="1" applyFont="1" applyFill="1" applyBorder="1" applyAlignment="1" applyProtection="1">
      <alignment horizontal="center" vertical="top"/>
    </xf>
    <xf numFmtId="0" fontId="6" fillId="0" borderId="2" xfId="1" applyFont="1" applyFill="1" applyBorder="1" applyAlignment="1" applyProtection="1">
      <alignment horizontal="center"/>
    </xf>
    <xf numFmtId="0" fontId="7" fillId="0" borderId="0" xfId="1" applyFont="1" applyFill="1" applyBorder="1" applyAlignment="1">
      <alignment horizontal="left"/>
    </xf>
    <xf numFmtId="0" fontId="12" fillId="0" borderId="0" xfId="1" applyFont="1" applyFill="1" applyAlignment="1" applyProtection="1">
      <alignment horizontal="center" wrapText="1"/>
    </xf>
    <xf numFmtId="0" fontId="12" fillId="0" borderId="0" xfId="1" applyFont="1" applyFill="1" applyAlignment="1" applyProtection="1">
      <alignment horizontal="center"/>
    </xf>
    <xf numFmtId="0" fontId="3" fillId="0" borderId="0" xfId="1" applyFont="1" applyFill="1" applyAlignment="1">
      <alignment horizontal="left" wrapText="1"/>
    </xf>
    <xf numFmtId="0" fontId="5" fillId="0" borderId="0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>
      <alignment horizontal="left"/>
    </xf>
    <xf numFmtId="0" fontId="8" fillId="0" borderId="3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left" wrapText="1"/>
    </xf>
    <xf numFmtId="0" fontId="9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top"/>
    </xf>
    <xf numFmtId="0" fontId="6" fillId="0" borderId="2" xfId="1" applyFont="1" applyFill="1" applyBorder="1" applyAlignment="1" applyProtection="1">
      <alignment horizontal="center"/>
    </xf>
    <xf numFmtId="0" fontId="9" fillId="0" borderId="4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Alignment="1" applyProtection="1">
      <alignment horizontal="center"/>
    </xf>
    <xf numFmtId="0" fontId="6" fillId="0" borderId="0" xfId="1" applyFont="1" applyFill="1" applyAlignment="1">
      <alignment horizontal="center"/>
    </xf>
    <xf numFmtId="0" fontId="13" fillId="0" borderId="2" xfId="1" applyFont="1" applyFill="1" applyBorder="1" applyAlignment="1" applyProtection="1">
      <alignment horizontal="center"/>
    </xf>
    <xf numFmtId="0" fontId="7" fillId="0" borderId="3" xfId="1" applyFont="1" applyFill="1" applyBorder="1" applyAlignment="1" applyProtection="1">
      <alignment horizontal="center"/>
    </xf>
    <xf numFmtId="0" fontId="9" fillId="0" borderId="2" xfId="1" applyFont="1" applyFill="1" applyBorder="1" applyAlignment="1" applyProtection="1">
      <alignment horizontal="left"/>
    </xf>
    <xf numFmtId="0" fontId="9" fillId="0" borderId="4" xfId="1" applyFont="1" applyFill="1" applyBorder="1" applyAlignment="1">
      <alignment horizontal="left" wrapText="1"/>
    </xf>
    <xf numFmtId="0" fontId="14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6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top" wrapText="1"/>
    </xf>
    <xf numFmtId="0" fontId="16" fillId="0" borderId="6" xfId="1" applyFont="1" applyFill="1" applyBorder="1" applyAlignment="1">
      <alignment horizontal="center" wrapText="1"/>
    </xf>
    <xf numFmtId="0" fontId="16" fillId="0" borderId="7" xfId="1" applyFont="1" applyFill="1" applyBorder="1" applyAlignment="1">
      <alignment horizontal="center" wrapText="1"/>
    </xf>
    <xf numFmtId="0" fontId="6" fillId="0" borderId="0" xfId="1" applyFont="1" applyFill="1" applyBorder="1" applyAlignment="1" applyProtection="1">
      <alignment horizontal="left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Temp2_&#1082;&#1086;&#1096;&#1090;&#1086;&#1088;&#1080;&#1089;&#1080;%202022.zip/&#1090;&#1080;&#1084;&#1095;&#1072;&#1089;&#1086;&#1074;&#1080;&#1081;_&#1082;&#1086;&#1096;&#1090;&#1086;&#1088;&#1080;&#1089;_i&#1085;&#1082;&#1083;&#1102;&#1079;i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Заклад дошкільної освіти №7 Коростишівської міської ради</v>
          </cell>
        </row>
        <row r="3">
          <cell r="B3" t="str">
            <v>25755432</v>
          </cell>
        </row>
        <row r="4">
          <cell r="B4" t="str">
            <v>м.Коростишів, Житомирський район, Житомирська область</v>
          </cell>
        </row>
        <row r="5">
          <cell r="B5">
            <v>2</v>
          </cell>
        </row>
        <row r="11">
          <cell r="B11" t="str">
            <v>Лариса ДЕНИСОВЕЦЬ</v>
          </cell>
        </row>
        <row r="12">
          <cell r="B12" t="str">
            <v>Ірина ГНІДОВСЬКА</v>
          </cell>
        </row>
        <row r="14">
          <cell r="B14" t="str">
            <v xml:space="preserve">Директор </v>
          </cell>
        </row>
        <row r="15">
          <cell r="B15" t="str">
            <v>Лариса ДЕНИСОВЕЦЬ</v>
          </cell>
        </row>
        <row r="16">
          <cell r="B16" t="str">
            <v>14 січня 2022 р.</v>
          </cell>
        </row>
        <row r="21">
          <cell r="B21" t="str">
            <v>06</v>
          </cell>
          <cell r="C21" t="str">
            <v>Відділ освіти, молоді та спорту Коростишівської міської ради</v>
          </cell>
        </row>
        <row r="22">
          <cell r="C22" t="e">
            <v>#N/A</v>
          </cell>
        </row>
        <row r="23">
          <cell r="B23" t="str">
            <v>0611200</v>
          </cell>
          <cell r="C23" t="str">
            <v>Надання освіти за рахунок субвенції з державного бюджету місцевим бюджетам на надання державної підтримки особам з особливими освітніми потребами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2113</v>
          </cell>
          <cell r="B6" t="str">
            <v>Суддівська винагорода</v>
          </cell>
        </row>
        <row r="7">
          <cell r="A7">
            <v>2120</v>
          </cell>
          <cell r="B7" t="str">
            <v>Нарахування на оплату праці</v>
          </cell>
        </row>
        <row r="8">
          <cell r="A8">
            <v>2200</v>
          </cell>
          <cell r="B8" t="str">
            <v>Використання товарів і послуг</v>
          </cell>
        </row>
        <row r="9">
          <cell r="A9">
            <v>2210</v>
          </cell>
          <cell r="B9" t="str">
            <v>Предмети, матеріали, обладнання та інвентар</v>
          </cell>
        </row>
        <row r="10">
          <cell r="A10">
            <v>2220</v>
          </cell>
          <cell r="B10" t="str">
            <v>Медикаменти та перев'язувальні матеріали</v>
          </cell>
        </row>
        <row r="11">
          <cell r="A11">
            <v>2230</v>
          </cell>
          <cell r="B11" t="str">
            <v>Продукти харчування</v>
          </cell>
        </row>
        <row r="12">
          <cell r="A12">
            <v>2240</v>
          </cell>
          <cell r="B12" t="str">
            <v>Оплата послуг (крім комунальних)</v>
          </cell>
        </row>
        <row r="13">
          <cell r="A13">
            <v>2250</v>
          </cell>
          <cell r="B13" t="str">
            <v>Видатки на відрядження</v>
          </cell>
        </row>
        <row r="14">
          <cell r="A14">
            <v>2260</v>
          </cell>
          <cell r="B14" t="str">
            <v>Видатки та заходи спеціального призначення</v>
          </cell>
        </row>
        <row r="15">
          <cell r="A15">
            <v>2270</v>
          </cell>
          <cell r="B15" t="str">
            <v>Оплата комунальних послуг та енергоносіїв</v>
          </cell>
        </row>
        <row r="16">
          <cell r="A16">
            <v>2271</v>
          </cell>
          <cell r="B16" t="str">
            <v>Оплата теплопостачання</v>
          </cell>
        </row>
        <row r="17">
          <cell r="A17">
            <v>2272</v>
          </cell>
          <cell r="B17" t="str">
            <v>Оплата водопостачання та водовідведення</v>
          </cell>
        </row>
        <row r="18">
          <cell r="A18">
            <v>2273</v>
          </cell>
          <cell r="B18" t="str">
            <v>Оплата електроенергії</v>
          </cell>
        </row>
        <row r="19">
          <cell r="A19">
            <v>2274</v>
          </cell>
          <cell r="B19" t="str">
            <v>Оплата природного газу</v>
          </cell>
        </row>
        <row r="20">
          <cell r="A20">
            <v>2275</v>
          </cell>
          <cell r="B20" t="str">
            <v>Оплата інших енергоносіїв та інших комунальних послуг</v>
          </cell>
        </row>
        <row r="21">
          <cell r="A21">
            <v>2276</v>
          </cell>
          <cell r="B21" t="str">
            <v xml:space="preserve">Оплата енергосервісу </v>
          </cell>
        </row>
        <row r="22">
          <cell r="A22">
            <v>2280</v>
          </cell>
          <cell r="B22" t="str">
            <v>Дослідження і розробки, окремі заходи по реалізації державних (регіональних) програм</v>
          </cell>
        </row>
        <row r="23">
          <cell r="A23">
            <v>2281</v>
          </cell>
          <cell r="B23" t="str">
            <v>Дослідження і розробки, окремі заходи розвитку по реалізації державних (регіональних) програм</v>
          </cell>
        </row>
        <row r="24">
          <cell r="A24">
            <v>2282</v>
          </cell>
          <cell r="B24" t="str">
            <v>Окремі заходи по реалізації державних (регіональних) програм, не віднесені до заходів розвитку</v>
          </cell>
        </row>
        <row r="25">
          <cell r="A25">
            <v>2400</v>
          </cell>
          <cell r="B25" t="str">
            <v>Обслуговування боргових зобов'язань</v>
          </cell>
        </row>
        <row r="26">
          <cell r="A26">
            <v>2410</v>
          </cell>
          <cell r="B26" t="str">
            <v>Обслуговування внутрішніх боргових зобов'язань</v>
          </cell>
        </row>
        <row r="27">
          <cell r="A27">
            <v>2420</v>
          </cell>
          <cell r="B27" t="str">
            <v>Обслуговування зовнішніх боргових зобов'язань</v>
          </cell>
        </row>
        <row r="28">
          <cell r="A28">
            <v>2600</v>
          </cell>
          <cell r="B28" t="str">
            <v>Поточні трансферти</v>
          </cell>
        </row>
        <row r="29">
          <cell r="A29">
            <v>2610</v>
          </cell>
          <cell r="B29" t="str">
            <v>Субсидії та поточні трансферти підприємствам (установам, організаціям)</v>
          </cell>
        </row>
        <row r="30">
          <cell r="A30">
            <v>2620</v>
          </cell>
          <cell r="B30" t="str">
            <v>Поточні трансферти органам державного управління інших рівнів</v>
          </cell>
        </row>
        <row r="31">
          <cell r="A31">
            <v>2630</v>
          </cell>
          <cell r="B31" t="str">
            <v>Поточні трансферти урядам іноземних держав та міжнародним організаціям</v>
          </cell>
        </row>
        <row r="32">
          <cell r="A32">
            <v>2700</v>
          </cell>
          <cell r="B32" t="str">
            <v>Соціальне забезпечення</v>
          </cell>
        </row>
        <row r="33">
          <cell r="A33">
            <v>2710</v>
          </cell>
          <cell r="B33" t="str">
            <v>Виплата пенсій і допомоги</v>
          </cell>
        </row>
        <row r="34">
          <cell r="A34">
            <v>2720</v>
          </cell>
          <cell r="B34" t="str">
            <v>Стипендії</v>
          </cell>
        </row>
        <row r="35">
          <cell r="A35">
            <v>2730</v>
          </cell>
          <cell r="B35" t="str">
            <v>Інші виплати населенню</v>
          </cell>
        </row>
        <row r="36">
          <cell r="A36">
            <v>2800</v>
          </cell>
          <cell r="B36" t="str">
            <v>Інші поточні видатки</v>
          </cell>
        </row>
        <row r="37">
          <cell r="A37">
            <v>2900</v>
          </cell>
          <cell r="B37" t="str">
            <v>Позицію виключено</v>
          </cell>
        </row>
        <row r="38">
          <cell r="A38">
            <v>3000</v>
          </cell>
          <cell r="B38" t="str">
            <v>Капітальні видатки</v>
          </cell>
        </row>
        <row r="39">
          <cell r="A39">
            <v>3100</v>
          </cell>
          <cell r="B39" t="str">
            <v>Придбання основного капіталу</v>
          </cell>
        </row>
        <row r="40">
          <cell r="A40">
            <v>3110</v>
          </cell>
          <cell r="B40" t="str">
            <v>Придбання обладнання і предметів довгострокового користування</v>
          </cell>
        </row>
        <row r="41">
          <cell r="A41">
            <v>3120</v>
          </cell>
          <cell r="B41" t="str">
            <v>Капітальне будівництво (придбання)</v>
          </cell>
        </row>
        <row r="42">
          <cell r="A42">
            <v>3121</v>
          </cell>
          <cell r="B42" t="str">
            <v>Капітальне будівництво (придбання) житла</v>
          </cell>
        </row>
        <row r="43">
          <cell r="A43">
            <v>3122</v>
          </cell>
          <cell r="B43" t="str">
            <v>Капітальне будівництво (придбання) інших об'єктів</v>
          </cell>
        </row>
        <row r="44">
          <cell r="A44">
            <v>3130</v>
          </cell>
          <cell r="B44" t="str">
            <v>Капітальний ремонт</v>
          </cell>
        </row>
        <row r="45">
          <cell r="A45">
            <v>3131</v>
          </cell>
          <cell r="B45" t="str">
            <v>Капітальний ремонт житлового фонду (приміщень)</v>
          </cell>
        </row>
        <row r="46">
          <cell r="A46">
            <v>3132</v>
          </cell>
          <cell r="B46" t="str">
            <v>Капітальний ремонт інших об'єктів</v>
          </cell>
        </row>
        <row r="47">
          <cell r="A47">
            <v>3140</v>
          </cell>
          <cell r="B47" t="str">
            <v>Реконструкція та реставрація</v>
          </cell>
        </row>
        <row r="48">
          <cell r="A48">
            <v>3141</v>
          </cell>
          <cell r="B48" t="str">
            <v>Реконструкція житлового фонду (приміщень)</v>
          </cell>
        </row>
        <row r="49">
          <cell r="A49">
            <v>3142</v>
          </cell>
          <cell r="B49" t="str">
            <v>Реконструкція та реставрація інших об'єктів</v>
          </cell>
        </row>
        <row r="50">
          <cell r="A50">
            <v>3143</v>
          </cell>
          <cell r="B50" t="str">
            <v>Реставрація пам'яток культури, історії та архітектури</v>
          </cell>
        </row>
        <row r="51">
          <cell r="A51">
            <v>3150</v>
          </cell>
          <cell r="B51" t="str">
            <v>Створення державних запасів і резервів</v>
          </cell>
        </row>
        <row r="52">
          <cell r="A52">
            <v>3160</v>
          </cell>
          <cell r="B52" t="str">
            <v>Придбання землі та нематеріальних активів</v>
          </cell>
        </row>
        <row r="53">
          <cell r="A53">
            <v>3200</v>
          </cell>
          <cell r="B53" t="str">
            <v>Капітальні трансферти</v>
          </cell>
        </row>
        <row r="54">
          <cell r="A54">
            <v>3210</v>
          </cell>
          <cell r="B54" t="str">
            <v>Капітальні трансферти підприємствам (установам, організаціям)</v>
          </cell>
        </row>
        <row r="55">
          <cell r="A55">
            <v>3220</v>
          </cell>
          <cell r="B55" t="str">
            <v>Капітальні трансферти органам державного управління інших рівнів</v>
          </cell>
        </row>
        <row r="56">
          <cell r="A56">
            <v>3230</v>
          </cell>
          <cell r="B56" t="str">
            <v>Капітальні трансферти урядам іноземних держав та міжнародним організаціям</v>
          </cell>
        </row>
        <row r="57">
          <cell r="A57">
            <v>3240</v>
          </cell>
          <cell r="B57" t="str">
            <v>Капітальні трансферти населенню</v>
          </cell>
        </row>
        <row r="58">
          <cell r="A58">
            <v>9000</v>
          </cell>
          <cell r="B58" t="str">
            <v>Нерозподілені видатки</v>
          </cell>
        </row>
      </sheetData>
      <sheetData sheetId="13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BM125"/>
  <sheetViews>
    <sheetView tabSelected="1" topLeftCell="A17" zoomScale="75" zoomScaleNormal="75" workbookViewId="0">
      <selection activeCell="K24" sqref="K24"/>
    </sheetView>
  </sheetViews>
  <sheetFormatPr defaultRowHeight="12.75"/>
  <cols>
    <col min="1" max="1" width="63.140625" style="1" customWidth="1"/>
    <col min="2" max="2" width="10" style="1" customWidth="1"/>
    <col min="3" max="3" width="14.7109375" style="2" customWidth="1"/>
    <col min="4" max="4" width="12.5703125" style="2" customWidth="1"/>
    <col min="5" max="5" width="17.7109375" style="2" customWidth="1"/>
    <col min="6" max="9" width="9.140625" style="1"/>
    <col min="10" max="10" width="12" style="1" customWidth="1"/>
    <col min="11" max="256" width="9.140625" style="1"/>
    <col min="257" max="257" width="63.140625" style="1" customWidth="1"/>
    <col min="258" max="258" width="10" style="1" customWidth="1"/>
    <col min="259" max="259" width="14.7109375" style="1" customWidth="1"/>
    <col min="260" max="260" width="12.5703125" style="1" customWidth="1"/>
    <col min="261" max="261" width="17.7109375" style="1" customWidth="1"/>
    <col min="262" max="265" width="9.140625" style="1"/>
    <col min="266" max="266" width="12" style="1" customWidth="1"/>
    <col min="267" max="512" width="9.140625" style="1"/>
    <col min="513" max="513" width="63.140625" style="1" customWidth="1"/>
    <col min="514" max="514" width="10" style="1" customWidth="1"/>
    <col min="515" max="515" width="14.7109375" style="1" customWidth="1"/>
    <col min="516" max="516" width="12.5703125" style="1" customWidth="1"/>
    <col min="517" max="517" width="17.7109375" style="1" customWidth="1"/>
    <col min="518" max="521" width="9.140625" style="1"/>
    <col min="522" max="522" width="12" style="1" customWidth="1"/>
    <col min="523" max="768" width="9.140625" style="1"/>
    <col min="769" max="769" width="63.140625" style="1" customWidth="1"/>
    <col min="770" max="770" width="10" style="1" customWidth="1"/>
    <col min="771" max="771" width="14.7109375" style="1" customWidth="1"/>
    <col min="772" max="772" width="12.5703125" style="1" customWidth="1"/>
    <col min="773" max="773" width="17.7109375" style="1" customWidth="1"/>
    <col min="774" max="777" width="9.140625" style="1"/>
    <col min="778" max="778" width="12" style="1" customWidth="1"/>
    <col min="779" max="1024" width="9.140625" style="1"/>
    <col min="1025" max="1025" width="63.140625" style="1" customWidth="1"/>
    <col min="1026" max="1026" width="10" style="1" customWidth="1"/>
    <col min="1027" max="1027" width="14.7109375" style="1" customWidth="1"/>
    <col min="1028" max="1028" width="12.5703125" style="1" customWidth="1"/>
    <col min="1029" max="1029" width="17.7109375" style="1" customWidth="1"/>
    <col min="1030" max="1033" width="9.140625" style="1"/>
    <col min="1034" max="1034" width="12" style="1" customWidth="1"/>
    <col min="1035" max="1280" width="9.140625" style="1"/>
    <col min="1281" max="1281" width="63.140625" style="1" customWidth="1"/>
    <col min="1282" max="1282" width="10" style="1" customWidth="1"/>
    <col min="1283" max="1283" width="14.7109375" style="1" customWidth="1"/>
    <col min="1284" max="1284" width="12.5703125" style="1" customWidth="1"/>
    <col min="1285" max="1285" width="17.7109375" style="1" customWidth="1"/>
    <col min="1286" max="1289" width="9.140625" style="1"/>
    <col min="1290" max="1290" width="12" style="1" customWidth="1"/>
    <col min="1291" max="1536" width="9.140625" style="1"/>
    <col min="1537" max="1537" width="63.140625" style="1" customWidth="1"/>
    <col min="1538" max="1538" width="10" style="1" customWidth="1"/>
    <col min="1539" max="1539" width="14.7109375" style="1" customWidth="1"/>
    <col min="1540" max="1540" width="12.5703125" style="1" customWidth="1"/>
    <col min="1541" max="1541" width="17.7109375" style="1" customWidth="1"/>
    <col min="1542" max="1545" width="9.140625" style="1"/>
    <col min="1546" max="1546" width="12" style="1" customWidth="1"/>
    <col min="1547" max="1792" width="9.140625" style="1"/>
    <col min="1793" max="1793" width="63.140625" style="1" customWidth="1"/>
    <col min="1794" max="1794" width="10" style="1" customWidth="1"/>
    <col min="1795" max="1795" width="14.7109375" style="1" customWidth="1"/>
    <col min="1796" max="1796" width="12.5703125" style="1" customWidth="1"/>
    <col min="1797" max="1797" width="17.7109375" style="1" customWidth="1"/>
    <col min="1798" max="1801" width="9.140625" style="1"/>
    <col min="1802" max="1802" width="12" style="1" customWidth="1"/>
    <col min="1803" max="2048" width="9.140625" style="1"/>
    <col min="2049" max="2049" width="63.140625" style="1" customWidth="1"/>
    <col min="2050" max="2050" width="10" style="1" customWidth="1"/>
    <col min="2051" max="2051" width="14.7109375" style="1" customWidth="1"/>
    <col min="2052" max="2052" width="12.5703125" style="1" customWidth="1"/>
    <col min="2053" max="2053" width="17.7109375" style="1" customWidth="1"/>
    <col min="2054" max="2057" width="9.140625" style="1"/>
    <col min="2058" max="2058" width="12" style="1" customWidth="1"/>
    <col min="2059" max="2304" width="9.140625" style="1"/>
    <col min="2305" max="2305" width="63.140625" style="1" customWidth="1"/>
    <col min="2306" max="2306" width="10" style="1" customWidth="1"/>
    <col min="2307" max="2307" width="14.7109375" style="1" customWidth="1"/>
    <col min="2308" max="2308" width="12.5703125" style="1" customWidth="1"/>
    <col min="2309" max="2309" width="17.7109375" style="1" customWidth="1"/>
    <col min="2310" max="2313" width="9.140625" style="1"/>
    <col min="2314" max="2314" width="12" style="1" customWidth="1"/>
    <col min="2315" max="2560" width="9.140625" style="1"/>
    <col min="2561" max="2561" width="63.140625" style="1" customWidth="1"/>
    <col min="2562" max="2562" width="10" style="1" customWidth="1"/>
    <col min="2563" max="2563" width="14.7109375" style="1" customWidth="1"/>
    <col min="2564" max="2564" width="12.5703125" style="1" customWidth="1"/>
    <col min="2565" max="2565" width="17.7109375" style="1" customWidth="1"/>
    <col min="2566" max="2569" width="9.140625" style="1"/>
    <col min="2570" max="2570" width="12" style="1" customWidth="1"/>
    <col min="2571" max="2816" width="9.140625" style="1"/>
    <col min="2817" max="2817" width="63.140625" style="1" customWidth="1"/>
    <col min="2818" max="2818" width="10" style="1" customWidth="1"/>
    <col min="2819" max="2819" width="14.7109375" style="1" customWidth="1"/>
    <col min="2820" max="2820" width="12.5703125" style="1" customWidth="1"/>
    <col min="2821" max="2821" width="17.7109375" style="1" customWidth="1"/>
    <col min="2822" max="2825" width="9.140625" style="1"/>
    <col min="2826" max="2826" width="12" style="1" customWidth="1"/>
    <col min="2827" max="3072" width="9.140625" style="1"/>
    <col min="3073" max="3073" width="63.140625" style="1" customWidth="1"/>
    <col min="3074" max="3074" width="10" style="1" customWidth="1"/>
    <col min="3075" max="3075" width="14.7109375" style="1" customWidth="1"/>
    <col min="3076" max="3076" width="12.5703125" style="1" customWidth="1"/>
    <col min="3077" max="3077" width="17.7109375" style="1" customWidth="1"/>
    <col min="3078" max="3081" width="9.140625" style="1"/>
    <col min="3082" max="3082" width="12" style="1" customWidth="1"/>
    <col min="3083" max="3328" width="9.140625" style="1"/>
    <col min="3329" max="3329" width="63.140625" style="1" customWidth="1"/>
    <col min="3330" max="3330" width="10" style="1" customWidth="1"/>
    <col min="3331" max="3331" width="14.7109375" style="1" customWidth="1"/>
    <col min="3332" max="3332" width="12.5703125" style="1" customWidth="1"/>
    <col min="3333" max="3333" width="17.7109375" style="1" customWidth="1"/>
    <col min="3334" max="3337" width="9.140625" style="1"/>
    <col min="3338" max="3338" width="12" style="1" customWidth="1"/>
    <col min="3339" max="3584" width="9.140625" style="1"/>
    <col min="3585" max="3585" width="63.140625" style="1" customWidth="1"/>
    <col min="3586" max="3586" width="10" style="1" customWidth="1"/>
    <col min="3587" max="3587" width="14.7109375" style="1" customWidth="1"/>
    <col min="3588" max="3588" width="12.5703125" style="1" customWidth="1"/>
    <col min="3589" max="3589" width="17.7109375" style="1" customWidth="1"/>
    <col min="3590" max="3593" width="9.140625" style="1"/>
    <col min="3594" max="3594" width="12" style="1" customWidth="1"/>
    <col min="3595" max="3840" width="9.140625" style="1"/>
    <col min="3841" max="3841" width="63.140625" style="1" customWidth="1"/>
    <col min="3842" max="3842" width="10" style="1" customWidth="1"/>
    <col min="3843" max="3843" width="14.7109375" style="1" customWidth="1"/>
    <col min="3844" max="3844" width="12.5703125" style="1" customWidth="1"/>
    <col min="3845" max="3845" width="17.7109375" style="1" customWidth="1"/>
    <col min="3846" max="3849" width="9.140625" style="1"/>
    <col min="3850" max="3850" width="12" style="1" customWidth="1"/>
    <col min="3851" max="4096" width="9.140625" style="1"/>
    <col min="4097" max="4097" width="63.140625" style="1" customWidth="1"/>
    <col min="4098" max="4098" width="10" style="1" customWidth="1"/>
    <col min="4099" max="4099" width="14.7109375" style="1" customWidth="1"/>
    <col min="4100" max="4100" width="12.5703125" style="1" customWidth="1"/>
    <col min="4101" max="4101" width="17.7109375" style="1" customWidth="1"/>
    <col min="4102" max="4105" width="9.140625" style="1"/>
    <col min="4106" max="4106" width="12" style="1" customWidth="1"/>
    <col min="4107" max="4352" width="9.140625" style="1"/>
    <col min="4353" max="4353" width="63.140625" style="1" customWidth="1"/>
    <col min="4354" max="4354" width="10" style="1" customWidth="1"/>
    <col min="4355" max="4355" width="14.7109375" style="1" customWidth="1"/>
    <col min="4356" max="4356" width="12.5703125" style="1" customWidth="1"/>
    <col min="4357" max="4357" width="17.7109375" style="1" customWidth="1"/>
    <col min="4358" max="4361" width="9.140625" style="1"/>
    <col min="4362" max="4362" width="12" style="1" customWidth="1"/>
    <col min="4363" max="4608" width="9.140625" style="1"/>
    <col min="4609" max="4609" width="63.140625" style="1" customWidth="1"/>
    <col min="4610" max="4610" width="10" style="1" customWidth="1"/>
    <col min="4611" max="4611" width="14.7109375" style="1" customWidth="1"/>
    <col min="4612" max="4612" width="12.5703125" style="1" customWidth="1"/>
    <col min="4613" max="4613" width="17.7109375" style="1" customWidth="1"/>
    <col min="4614" max="4617" width="9.140625" style="1"/>
    <col min="4618" max="4618" width="12" style="1" customWidth="1"/>
    <col min="4619" max="4864" width="9.140625" style="1"/>
    <col min="4865" max="4865" width="63.140625" style="1" customWidth="1"/>
    <col min="4866" max="4866" width="10" style="1" customWidth="1"/>
    <col min="4867" max="4867" width="14.7109375" style="1" customWidth="1"/>
    <col min="4868" max="4868" width="12.5703125" style="1" customWidth="1"/>
    <col min="4869" max="4869" width="17.7109375" style="1" customWidth="1"/>
    <col min="4870" max="4873" width="9.140625" style="1"/>
    <col min="4874" max="4874" width="12" style="1" customWidth="1"/>
    <col min="4875" max="5120" width="9.140625" style="1"/>
    <col min="5121" max="5121" width="63.140625" style="1" customWidth="1"/>
    <col min="5122" max="5122" width="10" style="1" customWidth="1"/>
    <col min="5123" max="5123" width="14.7109375" style="1" customWidth="1"/>
    <col min="5124" max="5124" width="12.5703125" style="1" customWidth="1"/>
    <col min="5125" max="5125" width="17.7109375" style="1" customWidth="1"/>
    <col min="5126" max="5129" width="9.140625" style="1"/>
    <col min="5130" max="5130" width="12" style="1" customWidth="1"/>
    <col min="5131" max="5376" width="9.140625" style="1"/>
    <col min="5377" max="5377" width="63.140625" style="1" customWidth="1"/>
    <col min="5378" max="5378" width="10" style="1" customWidth="1"/>
    <col min="5379" max="5379" width="14.7109375" style="1" customWidth="1"/>
    <col min="5380" max="5380" width="12.5703125" style="1" customWidth="1"/>
    <col min="5381" max="5381" width="17.7109375" style="1" customWidth="1"/>
    <col min="5382" max="5385" width="9.140625" style="1"/>
    <col min="5386" max="5386" width="12" style="1" customWidth="1"/>
    <col min="5387" max="5632" width="9.140625" style="1"/>
    <col min="5633" max="5633" width="63.140625" style="1" customWidth="1"/>
    <col min="5634" max="5634" width="10" style="1" customWidth="1"/>
    <col min="5635" max="5635" width="14.7109375" style="1" customWidth="1"/>
    <col min="5636" max="5636" width="12.5703125" style="1" customWidth="1"/>
    <col min="5637" max="5637" width="17.7109375" style="1" customWidth="1"/>
    <col min="5638" max="5641" width="9.140625" style="1"/>
    <col min="5642" max="5642" width="12" style="1" customWidth="1"/>
    <col min="5643" max="5888" width="9.140625" style="1"/>
    <col min="5889" max="5889" width="63.140625" style="1" customWidth="1"/>
    <col min="5890" max="5890" width="10" style="1" customWidth="1"/>
    <col min="5891" max="5891" width="14.7109375" style="1" customWidth="1"/>
    <col min="5892" max="5892" width="12.5703125" style="1" customWidth="1"/>
    <col min="5893" max="5893" width="17.7109375" style="1" customWidth="1"/>
    <col min="5894" max="5897" width="9.140625" style="1"/>
    <col min="5898" max="5898" width="12" style="1" customWidth="1"/>
    <col min="5899" max="6144" width="9.140625" style="1"/>
    <col min="6145" max="6145" width="63.140625" style="1" customWidth="1"/>
    <col min="6146" max="6146" width="10" style="1" customWidth="1"/>
    <col min="6147" max="6147" width="14.7109375" style="1" customWidth="1"/>
    <col min="6148" max="6148" width="12.5703125" style="1" customWidth="1"/>
    <col min="6149" max="6149" width="17.7109375" style="1" customWidth="1"/>
    <col min="6150" max="6153" width="9.140625" style="1"/>
    <col min="6154" max="6154" width="12" style="1" customWidth="1"/>
    <col min="6155" max="6400" width="9.140625" style="1"/>
    <col min="6401" max="6401" width="63.140625" style="1" customWidth="1"/>
    <col min="6402" max="6402" width="10" style="1" customWidth="1"/>
    <col min="6403" max="6403" width="14.7109375" style="1" customWidth="1"/>
    <col min="6404" max="6404" width="12.5703125" style="1" customWidth="1"/>
    <col min="6405" max="6405" width="17.7109375" style="1" customWidth="1"/>
    <col min="6406" max="6409" width="9.140625" style="1"/>
    <col min="6410" max="6410" width="12" style="1" customWidth="1"/>
    <col min="6411" max="6656" width="9.140625" style="1"/>
    <col min="6657" max="6657" width="63.140625" style="1" customWidth="1"/>
    <col min="6658" max="6658" width="10" style="1" customWidth="1"/>
    <col min="6659" max="6659" width="14.7109375" style="1" customWidth="1"/>
    <col min="6660" max="6660" width="12.5703125" style="1" customWidth="1"/>
    <col min="6661" max="6661" width="17.7109375" style="1" customWidth="1"/>
    <col min="6662" max="6665" width="9.140625" style="1"/>
    <col min="6666" max="6666" width="12" style="1" customWidth="1"/>
    <col min="6667" max="6912" width="9.140625" style="1"/>
    <col min="6913" max="6913" width="63.140625" style="1" customWidth="1"/>
    <col min="6914" max="6914" width="10" style="1" customWidth="1"/>
    <col min="6915" max="6915" width="14.7109375" style="1" customWidth="1"/>
    <col min="6916" max="6916" width="12.5703125" style="1" customWidth="1"/>
    <col min="6917" max="6917" width="17.7109375" style="1" customWidth="1"/>
    <col min="6918" max="6921" width="9.140625" style="1"/>
    <col min="6922" max="6922" width="12" style="1" customWidth="1"/>
    <col min="6923" max="7168" width="9.140625" style="1"/>
    <col min="7169" max="7169" width="63.140625" style="1" customWidth="1"/>
    <col min="7170" max="7170" width="10" style="1" customWidth="1"/>
    <col min="7171" max="7171" width="14.7109375" style="1" customWidth="1"/>
    <col min="7172" max="7172" width="12.5703125" style="1" customWidth="1"/>
    <col min="7173" max="7173" width="17.7109375" style="1" customWidth="1"/>
    <col min="7174" max="7177" width="9.140625" style="1"/>
    <col min="7178" max="7178" width="12" style="1" customWidth="1"/>
    <col min="7179" max="7424" width="9.140625" style="1"/>
    <col min="7425" max="7425" width="63.140625" style="1" customWidth="1"/>
    <col min="7426" max="7426" width="10" style="1" customWidth="1"/>
    <col min="7427" max="7427" width="14.7109375" style="1" customWidth="1"/>
    <col min="7428" max="7428" width="12.5703125" style="1" customWidth="1"/>
    <col min="7429" max="7429" width="17.7109375" style="1" customWidth="1"/>
    <col min="7430" max="7433" width="9.140625" style="1"/>
    <col min="7434" max="7434" width="12" style="1" customWidth="1"/>
    <col min="7435" max="7680" width="9.140625" style="1"/>
    <col min="7681" max="7681" width="63.140625" style="1" customWidth="1"/>
    <col min="7682" max="7682" width="10" style="1" customWidth="1"/>
    <col min="7683" max="7683" width="14.7109375" style="1" customWidth="1"/>
    <col min="7684" max="7684" width="12.5703125" style="1" customWidth="1"/>
    <col min="7685" max="7685" width="17.7109375" style="1" customWidth="1"/>
    <col min="7686" max="7689" width="9.140625" style="1"/>
    <col min="7690" max="7690" width="12" style="1" customWidth="1"/>
    <col min="7691" max="7936" width="9.140625" style="1"/>
    <col min="7937" max="7937" width="63.140625" style="1" customWidth="1"/>
    <col min="7938" max="7938" width="10" style="1" customWidth="1"/>
    <col min="7939" max="7939" width="14.7109375" style="1" customWidth="1"/>
    <col min="7940" max="7940" width="12.5703125" style="1" customWidth="1"/>
    <col min="7941" max="7941" width="17.7109375" style="1" customWidth="1"/>
    <col min="7942" max="7945" width="9.140625" style="1"/>
    <col min="7946" max="7946" width="12" style="1" customWidth="1"/>
    <col min="7947" max="8192" width="9.140625" style="1"/>
    <col min="8193" max="8193" width="63.140625" style="1" customWidth="1"/>
    <col min="8194" max="8194" width="10" style="1" customWidth="1"/>
    <col min="8195" max="8195" width="14.7109375" style="1" customWidth="1"/>
    <col min="8196" max="8196" width="12.5703125" style="1" customWidth="1"/>
    <col min="8197" max="8197" width="17.7109375" style="1" customWidth="1"/>
    <col min="8198" max="8201" width="9.140625" style="1"/>
    <col min="8202" max="8202" width="12" style="1" customWidth="1"/>
    <col min="8203" max="8448" width="9.140625" style="1"/>
    <col min="8449" max="8449" width="63.140625" style="1" customWidth="1"/>
    <col min="8450" max="8450" width="10" style="1" customWidth="1"/>
    <col min="8451" max="8451" width="14.7109375" style="1" customWidth="1"/>
    <col min="8452" max="8452" width="12.5703125" style="1" customWidth="1"/>
    <col min="8453" max="8453" width="17.7109375" style="1" customWidth="1"/>
    <col min="8454" max="8457" width="9.140625" style="1"/>
    <col min="8458" max="8458" width="12" style="1" customWidth="1"/>
    <col min="8459" max="8704" width="9.140625" style="1"/>
    <col min="8705" max="8705" width="63.140625" style="1" customWidth="1"/>
    <col min="8706" max="8706" width="10" style="1" customWidth="1"/>
    <col min="8707" max="8707" width="14.7109375" style="1" customWidth="1"/>
    <col min="8708" max="8708" width="12.5703125" style="1" customWidth="1"/>
    <col min="8709" max="8709" width="17.7109375" style="1" customWidth="1"/>
    <col min="8710" max="8713" width="9.140625" style="1"/>
    <col min="8714" max="8714" width="12" style="1" customWidth="1"/>
    <col min="8715" max="8960" width="9.140625" style="1"/>
    <col min="8961" max="8961" width="63.140625" style="1" customWidth="1"/>
    <col min="8962" max="8962" width="10" style="1" customWidth="1"/>
    <col min="8963" max="8963" width="14.7109375" style="1" customWidth="1"/>
    <col min="8964" max="8964" width="12.5703125" style="1" customWidth="1"/>
    <col min="8965" max="8965" width="17.7109375" style="1" customWidth="1"/>
    <col min="8966" max="8969" width="9.140625" style="1"/>
    <col min="8970" max="8970" width="12" style="1" customWidth="1"/>
    <col min="8971" max="9216" width="9.140625" style="1"/>
    <col min="9217" max="9217" width="63.140625" style="1" customWidth="1"/>
    <col min="9218" max="9218" width="10" style="1" customWidth="1"/>
    <col min="9219" max="9219" width="14.7109375" style="1" customWidth="1"/>
    <col min="9220" max="9220" width="12.5703125" style="1" customWidth="1"/>
    <col min="9221" max="9221" width="17.7109375" style="1" customWidth="1"/>
    <col min="9222" max="9225" width="9.140625" style="1"/>
    <col min="9226" max="9226" width="12" style="1" customWidth="1"/>
    <col min="9227" max="9472" width="9.140625" style="1"/>
    <col min="9473" max="9473" width="63.140625" style="1" customWidth="1"/>
    <col min="9474" max="9474" width="10" style="1" customWidth="1"/>
    <col min="9475" max="9475" width="14.7109375" style="1" customWidth="1"/>
    <col min="9476" max="9476" width="12.5703125" style="1" customWidth="1"/>
    <col min="9477" max="9477" width="17.7109375" style="1" customWidth="1"/>
    <col min="9478" max="9481" width="9.140625" style="1"/>
    <col min="9482" max="9482" width="12" style="1" customWidth="1"/>
    <col min="9483" max="9728" width="9.140625" style="1"/>
    <col min="9729" max="9729" width="63.140625" style="1" customWidth="1"/>
    <col min="9730" max="9730" width="10" style="1" customWidth="1"/>
    <col min="9731" max="9731" width="14.7109375" style="1" customWidth="1"/>
    <col min="9732" max="9732" width="12.5703125" style="1" customWidth="1"/>
    <col min="9733" max="9733" width="17.7109375" style="1" customWidth="1"/>
    <col min="9734" max="9737" width="9.140625" style="1"/>
    <col min="9738" max="9738" width="12" style="1" customWidth="1"/>
    <col min="9739" max="9984" width="9.140625" style="1"/>
    <col min="9985" max="9985" width="63.140625" style="1" customWidth="1"/>
    <col min="9986" max="9986" width="10" style="1" customWidth="1"/>
    <col min="9987" max="9987" width="14.7109375" style="1" customWidth="1"/>
    <col min="9988" max="9988" width="12.5703125" style="1" customWidth="1"/>
    <col min="9989" max="9989" width="17.7109375" style="1" customWidth="1"/>
    <col min="9990" max="9993" width="9.140625" style="1"/>
    <col min="9994" max="9994" width="12" style="1" customWidth="1"/>
    <col min="9995" max="10240" width="9.140625" style="1"/>
    <col min="10241" max="10241" width="63.140625" style="1" customWidth="1"/>
    <col min="10242" max="10242" width="10" style="1" customWidth="1"/>
    <col min="10243" max="10243" width="14.7109375" style="1" customWidth="1"/>
    <col min="10244" max="10244" width="12.5703125" style="1" customWidth="1"/>
    <col min="10245" max="10245" width="17.7109375" style="1" customWidth="1"/>
    <col min="10246" max="10249" width="9.140625" style="1"/>
    <col min="10250" max="10250" width="12" style="1" customWidth="1"/>
    <col min="10251" max="10496" width="9.140625" style="1"/>
    <col min="10497" max="10497" width="63.140625" style="1" customWidth="1"/>
    <col min="10498" max="10498" width="10" style="1" customWidth="1"/>
    <col min="10499" max="10499" width="14.7109375" style="1" customWidth="1"/>
    <col min="10500" max="10500" width="12.5703125" style="1" customWidth="1"/>
    <col min="10501" max="10501" width="17.7109375" style="1" customWidth="1"/>
    <col min="10502" max="10505" width="9.140625" style="1"/>
    <col min="10506" max="10506" width="12" style="1" customWidth="1"/>
    <col min="10507" max="10752" width="9.140625" style="1"/>
    <col min="10753" max="10753" width="63.140625" style="1" customWidth="1"/>
    <col min="10754" max="10754" width="10" style="1" customWidth="1"/>
    <col min="10755" max="10755" width="14.7109375" style="1" customWidth="1"/>
    <col min="10756" max="10756" width="12.5703125" style="1" customWidth="1"/>
    <col min="10757" max="10757" width="17.7109375" style="1" customWidth="1"/>
    <col min="10758" max="10761" width="9.140625" style="1"/>
    <col min="10762" max="10762" width="12" style="1" customWidth="1"/>
    <col min="10763" max="11008" width="9.140625" style="1"/>
    <col min="11009" max="11009" width="63.140625" style="1" customWidth="1"/>
    <col min="11010" max="11010" width="10" style="1" customWidth="1"/>
    <col min="11011" max="11011" width="14.7109375" style="1" customWidth="1"/>
    <col min="11012" max="11012" width="12.5703125" style="1" customWidth="1"/>
    <col min="11013" max="11013" width="17.7109375" style="1" customWidth="1"/>
    <col min="11014" max="11017" width="9.140625" style="1"/>
    <col min="11018" max="11018" width="12" style="1" customWidth="1"/>
    <col min="11019" max="11264" width="9.140625" style="1"/>
    <col min="11265" max="11265" width="63.140625" style="1" customWidth="1"/>
    <col min="11266" max="11266" width="10" style="1" customWidth="1"/>
    <col min="11267" max="11267" width="14.7109375" style="1" customWidth="1"/>
    <col min="11268" max="11268" width="12.5703125" style="1" customWidth="1"/>
    <col min="11269" max="11269" width="17.7109375" style="1" customWidth="1"/>
    <col min="11270" max="11273" width="9.140625" style="1"/>
    <col min="11274" max="11274" width="12" style="1" customWidth="1"/>
    <col min="11275" max="11520" width="9.140625" style="1"/>
    <col min="11521" max="11521" width="63.140625" style="1" customWidth="1"/>
    <col min="11522" max="11522" width="10" style="1" customWidth="1"/>
    <col min="11523" max="11523" width="14.7109375" style="1" customWidth="1"/>
    <col min="11524" max="11524" width="12.5703125" style="1" customWidth="1"/>
    <col min="11525" max="11525" width="17.7109375" style="1" customWidth="1"/>
    <col min="11526" max="11529" width="9.140625" style="1"/>
    <col min="11530" max="11530" width="12" style="1" customWidth="1"/>
    <col min="11531" max="11776" width="9.140625" style="1"/>
    <col min="11777" max="11777" width="63.140625" style="1" customWidth="1"/>
    <col min="11778" max="11778" width="10" style="1" customWidth="1"/>
    <col min="11779" max="11779" width="14.7109375" style="1" customWidth="1"/>
    <col min="11780" max="11780" width="12.5703125" style="1" customWidth="1"/>
    <col min="11781" max="11781" width="17.7109375" style="1" customWidth="1"/>
    <col min="11782" max="11785" width="9.140625" style="1"/>
    <col min="11786" max="11786" width="12" style="1" customWidth="1"/>
    <col min="11787" max="12032" width="9.140625" style="1"/>
    <col min="12033" max="12033" width="63.140625" style="1" customWidth="1"/>
    <col min="12034" max="12034" width="10" style="1" customWidth="1"/>
    <col min="12035" max="12035" width="14.7109375" style="1" customWidth="1"/>
    <col min="12036" max="12036" width="12.5703125" style="1" customWidth="1"/>
    <col min="12037" max="12037" width="17.7109375" style="1" customWidth="1"/>
    <col min="12038" max="12041" width="9.140625" style="1"/>
    <col min="12042" max="12042" width="12" style="1" customWidth="1"/>
    <col min="12043" max="12288" width="9.140625" style="1"/>
    <col min="12289" max="12289" width="63.140625" style="1" customWidth="1"/>
    <col min="12290" max="12290" width="10" style="1" customWidth="1"/>
    <col min="12291" max="12291" width="14.7109375" style="1" customWidth="1"/>
    <col min="12292" max="12292" width="12.5703125" style="1" customWidth="1"/>
    <col min="12293" max="12293" width="17.7109375" style="1" customWidth="1"/>
    <col min="12294" max="12297" width="9.140625" style="1"/>
    <col min="12298" max="12298" width="12" style="1" customWidth="1"/>
    <col min="12299" max="12544" width="9.140625" style="1"/>
    <col min="12545" max="12545" width="63.140625" style="1" customWidth="1"/>
    <col min="12546" max="12546" width="10" style="1" customWidth="1"/>
    <col min="12547" max="12547" width="14.7109375" style="1" customWidth="1"/>
    <col min="12548" max="12548" width="12.5703125" style="1" customWidth="1"/>
    <col min="12549" max="12549" width="17.7109375" style="1" customWidth="1"/>
    <col min="12550" max="12553" width="9.140625" style="1"/>
    <col min="12554" max="12554" width="12" style="1" customWidth="1"/>
    <col min="12555" max="12800" width="9.140625" style="1"/>
    <col min="12801" max="12801" width="63.140625" style="1" customWidth="1"/>
    <col min="12802" max="12802" width="10" style="1" customWidth="1"/>
    <col min="12803" max="12803" width="14.7109375" style="1" customWidth="1"/>
    <col min="12804" max="12804" width="12.5703125" style="1" customWidth="1"/>
    <col min="12805" max="12805" width="17.7109375" style="1" customWidth="1"/>
    <col min="12806" max="12809" width="9.140625" style="1"/>
    <col min="12810" max="12810" width="12" style="1" customWidth="1"/>
    <col min="12811" max="13056" width="9.140625" style="1"/>
    <col min="13057" max="13057" width="63.140625" style="1" customWidth="1"/>
    <col min="13058" max="13058" width="10" style="1" customWidth="1"/>
    <col min="13059" max="13059" width="14.7109375" style="1" customWidth="1"/>
    <col min="13060" max="13060" width="12.5703125" style="1" customWidth="1"/>
    <col min="13061" max="13061" width="17.7109375" style="1" customWidth="1"/>
    <col min="13062" max="13065" width="9.140625" style="1"/>
    <col min="13066" max="13066" width="12" style="1" customWidth="1"/>
    <col min="13067" max="13312" width="9.140625" style="1"/>
    <col min="13313" max="13313" width="63.140625" style="1" customWidth="1"/>
    <col min="13314" max="13314" width="10" style="1" customWidth="1"/>
    <col min="13315" max="13315" width="14.7109375" style="1" customWidth="1"/>
    <col min="13316" max="13316" width="12.5703125" style="1" customWidth="1"/>
    <col min="13317" max="13317" width="17.7109375" style="1" customWidth="1"/>
    <col min="13318" max="13321" width="9.140625" style="1"/>
    <col min="13322" max="13322" width="12" style="1" customWidth="1"/>
    <col min="13323" max="13568" width="9.140625" style="1"/>
    <col min="13569" max="13569" width="63.140625" style="1" customWidth="1"/>
    <col min="13570" max="13570" width="10" style="1" customWidth="1"/>
    <col min="13571" max="13571" width="14.7109375" style="1" customWidth="1"/>
    <col min="13572" max="13572" width="12.5703125" style="1" customWidth="1"/>
    <col min="13573" max="13573" width="17.7109375" style="1" customWidth="1"/>
    <col min="13574" max="13577" width="9.140625" style="1"/>
    <col min="13578" max="13578" width="12" style="1" customWidth="1"/>
    <col min="13579" max="13824" width="9.140625" style="1"/>
    <col min="13825" max="13825" width="63.140625" style="1" customWidth="1"/>
    <col min="13826" max="13826" width="10" style="1" customWidth="1"/>
    <col min="13827" max="13827" width="14.7109375" style="1" customWidth="1"/>
    <col min="13828" max="13828" width="12.5703125" style="1" customWidth="1"/>
    <col min="13829" max="13829" width="17.7109375" style="1" customWidth="1"/>
    <col min="13830" max="13833" width="9.140625" style="1"/>
    <col min="13834" max="13834" width="12" style="1" customWidth="1"/>
    <col min="13835" max="14080" width="9.140625" style="1"/>
    <col min="14081" max="14081" width="63.140625" style="1" customWidth="1"/>
    <col min="14082" max="14082" width="10" style="1" customWidth="1"/>
    <col min="14083" max="14083" width="14.7109375" style="1" customWidth="1"/>
    <col min="14084" max="14084" width="12.5703125" style="1" customWidth="1"/>
    <col min="14085" max="14085" width="17.7109375" style="1" customWidth="1"/>
    <col min="14086" max="14089" width="9.140625" style="1"/>
    <col min="14090" max="14090" width="12" style="1" customWidth="1"/>
    <col min="14091" max="14336" width="9.140625" style="1"/>
    <col min="14337" max="14337" width="63.140625" style="1" customWidth="1"/>
    <col min="14338" max="14338" width="10" style="1" customWidth="1"/>
    <col min="14339" max="14339" width="14.7109375" style="1" customWidth="1"/>
    <col min="14340" max="14340" width="12.5703125" style="1" customWidth="1"/>
    <col min="14341" max="14341" width="17.7109375" style="1" customWidth="1"/>
    <col min="14342" max="14345" width="9.140625" style="1"/>
    <col min="14346" max="14346" width="12" style="1" customWidth="1"/>
    <col min="14347" max="14592" width="9.140625" style="1"/>
    <col min="14593" max="14593" width="63.140625" style="1" customWidth="1"/>
    <col min="14594" max="14594" width="10" style="1" customWidth="1"/>
    <col min="14595" max="14595" width="14.7109375" style="1" customWidth="1"/>
    <col min="14596" max="14596" width="12.5703125" style="1" customWidth="1"/>
    <col min="14597" max="14597" width="17.7109375" style="1" customWidth="1"/>
    <col min="14598" max="14601" width="9.140625" style="1"/>
    <col min="14602" max="14602" width="12" style="1" customWidth="1"/>
    <col min="14603" max="14848" width="9.140625" style="1"/>
    <col min="14849" max="14849" width="63.140625" style="1" customWidth="1"/>
    <col min="14850" max="14850" width="10" style="1" customWidth="1"/>
    <col min="14851" max="14851" width="14.7109375" style="1" customWidth="1"/>
    <col min="14852" max="14852" width="12.5703125" style="1" customWidth="1"/>
    <col min="14853" max="14853" width="17.7109375" style="1" customWidth="1"/>
    <col min="14854" max="14857" width="9.140625" style="1"/>
    <col min="14858" max="14858" width="12" style="1" customWidth="1"/>
    <col min="14859" max="15104" width="9.140625" style="1"/>
    <col min="15105" max="15105" width="63.140625" style="1" customWidth="1"/>
    <col min="15106" max="15106" width="10" style="1" customWidth="1"/>
    <col min="15107" max="15107" width="14.7109375" style="1" customWidth="1"/>
    <col min="15108" max="15108" width="12.5703125" style="1" customWidth="1"/>
    <col min="15109" max="15109" width="17.7109375" style="1" customWidth="1"/>
    <col min="15110" max="15113" width="9.140625" style="1"/>
    <col min="15114" max="15114" width="12" style="1" customWidth="1"/>
    <col min="15115" max="15360" width="9.140625" style="1"/>
    <col min="15361" max="15361" width="63.140625" style="1" customWidth="1"/>
    <col min="15362" max="15362" width="10" style="1" customWidth="1"/>
    <col min="15363" max="15363" width="14.7109375" style="1" customWidth="1"/>
    <col min="15364" max="15364" width="12.5703125" style="1" customWidth="1"/>
    <col min="15365" max="15365" width="17.7109375" style="1" customWidth="1"/>
    <col min="15366" max="15369" width="9.140625" style="1"/>
    <col min="15370" max="15370" width="12" style="1" customWidth="1"/>
    <col min="15371" max="15616" width="9.140625" style="1"/>
    <col min="15617" max="15617" width="63.140625" style="1" customWidth="1"/>
    <col min="15618" max="15618" width="10" style="1" customWidth="1"/>
    <col min="15619" max="15619" width="14.7109375" style="1" customWidth="1"/>
    <col min="15620" max="15620" width="12.5703125" style="1" customWidth="1"/>
    <col min="15621" max="15621" width="17.7109375" style="1" customWidth="1"/>
    <col min="15622" max="15625" width="9.140625" style="1"/>
    <col min="15626" max="15626" width="12" style="1" customWidth="1"/>
    <col min="15627" max="15872" width="9.140625" style="1"/>
    <col min="15873" max="15873" width="63.140625" style="1" customWidth="1"/>
    <col min="15874" max="15874" width="10" style="1" customWidth="1"/>
    <col min="15875" max="15875" width="14.7109375" style="1" customWidth="1"/>
    <col min="15876" max="15876" width="12.5703125" style="1" customWidth="1"/>
    <col min="15877" max="15877" width="17.7109375" style="1" customWidth="1"/>
    <col min="15878" max="15881" width="9.140625" style="1"/>
    <col min="15882" max="15882" width="12" style="1" customWidth="1"/>
    <col min="15883" max="16128" width="9.140625" style="1"/>
    <col min="16129" max="16129" width="63.140625" style="1" customWidth="1"/>
    <col min="16130" max="16130" width="10" style="1" customWidth="1"/>
    <col min="16131" max="16131" width="14.7109375" style="1" customWidth="1"/>
    <col min="16132" max="16132" width="12.5703125" style="1" customWidth="1"/>
    <col min="16133" max="16133" width="17.7109375" style="1" customWidth="1"/>
    <col min="16134" max="16137" width="9.140625" style="1"/>
    <col min="16138" max="16138" width="12" style="1" customWidth="1"/>
    <col min="16139" max="16384" width="9.140625" style="1"/>
  </cols>
  <sheetData>
    <row r="1" spans="1:13" ht="21.75" customHeight="1">
      <c r="B1" s="95" t="s">
        <v>0</v>
      </c>
      <c r="C1" s="95"/>
      <c r="D1" s="95"/>
      <c r="E1" s="95"/>
    </row>
    <row r="2" spans="1:13" ht="48" customHeight="1">
      <c r="B2" s="95"/>
      <c r="C2" s="95"/>
      <c r="D2" s="95"/>
      <c r="E2" s="95"/>
    </row>
    <row r="4" spans="1:13" s="5" customFormat="1" ht="15.75" customHeight="1">
      <c r="A4" s="3"/>
      <c r="B4" s="96" t="s">
        <v>42</v>
      </c>
      <c r="C4" s="96"/>
      <c r="D4" s="96"/>
      <c r="E4" s="96"/>
      <c r="F4" s="4"/>
      <c r="G4" s="98"/>
      <c r="H4" s="98"/>
      <c r="I4" s="98"/>
      <c r="J4" s="98"/>
      <c r="K4" s="4"/>
      <c r="L4" s="4"/>
      <c r="M4" s="4"/>
    </row>
    <row r="5" spans="1:13" s="5" customFormat="1" ht="15.75" customHeight="1">
      <c r="A5" s="6"/>
      <c r="B5" s="97"/>
      <c r="C5" s="97"/>
      <c r="D5" s="97"/>
      <c r="E5" s="97"/>
      <c r="F5" s="7"/>
      <c r="G5" s="92"/>
      <c r="H5" s="8"/>
      <c r="I5" s="8"/>
      <c r="J5" s="8"/>
      <c r="K5" s="9"/>
      <c r="L5" s="9"/>
      <c r="M5" s="9"/>
    </row>
    <row r="6" spans="1:13" s="5" customFormat="1" ht="12.75" customHeight="1">
      <c r="A6" s="3"/>
      <c r="B6" s="99" t="s">
        <v>1</v>
      </c>
      <c r="C6" s="99"/>
      <c r="D6" s="99"/>
      <c r="E6" s="99"/>
      <c r="F6" s="10"/>
      <c r="G6" s="7"/>
      <c r="H6" s="7"/>
      <c r="I6" s="10"/>
      <c r="J6" s="10"/>
      <c r="K6" s="10"/>
      <c r="L6" s="10"/>
      <c r="M6" s="10"/>
    </row>
    <row r="7" spans="1:13" s="5" customFormat="1" ht="35.25" customHeight="1">
      <c r="A7" s="11"/>
      <c r="B7" s="100" t="str">
        <f>[1]Заполнить!$B$14</f>
        <v xml:space="preserve">Директор </v>
      </c>
      <c r="C7" s="100"/>
      <c r="D7" s="100"/>
      <c r="E7" s="100"/>
      <c r="F7" s="4"/>
      <c r="G7" s="9"/>
      <c r="H7" s="9"/>
      <c r="I7" s="4"/>
      <c r="J7" s="4"/>
      <c r="K7" s="4"/>
      <c r="L7" s="4"/>
      <c r="M7" s="4"/>
    </row>
    <row r="8" spans="1:13" s="15" customFormat="1" ht="12.75" customHeight="1">
      <c r="A8" s="12"/>
      <c r="B8" s="99" t="s">
        <v>2</v>
      </c>
      <c r="C8" s="99"/>
      <c r="D8" s="99"/>
      <c r="E8" s="99"/>
      <c r="F8" s="13"/>
      <c r="G8" s="14"/>
      <c r="H8" s="14"/>
      <c r="I8" s="13"/>
      <c r="J8" s="13"/>
      <c r="K8" s="13"/>
      <c r="L8" s="13"/>
      <c r="M8" s="13"/>
    </row>
    <row r="9" spans="1:13" s="5" customFormat="1" ht="18.75" customHeight="1">
      <c r="A9" s="3"/>
      <c r="B9" s="16"/>
      <c r="C9" s="91"/>
      <c r="D9" s="101" t="str">
        <f>[1]Заполнить!$B$15</f>
        <v>Лариса ДЕНИСОВЕЦЬ</v>
      </c>
      <c r="E9" s="101"/>
      <c r="F9" s="4"/>
      <c r="G9" s="7"/>
      <c r="H9" s="7"/>
      <c r="I9" s="17"/>
      <c r="J9" s="10"/>
      <c r="K9" s="4"/>
      <c r="L9" s="4"/>
      <c r="M9" s="4"/>
    </row>
    <row r="10" spans="1:13" s="15" customFormat="1" ht="12.75" customHeight="1">
      <c r="A10" s="18"/>
      <c r="B10" s="99" t="s">
        <v>3</v>
      </c>
      <c r="C10" s="99"/>
      <c r="D10" s="102"/>
      <c r="E10" s="102"/>
      <c r="G10" s="19"/>
      <c r="H10" s="19"/>
      <c r="I10" s="20"/>
      <c r="J10" s="13"/>
      <c r="K10" s="21"/>
      <c r="L10" s="21"/>
      <c r="M10" s="21"/>
    </row>
    <row r="11" spans="1:13" s="5" customFormat="1" ht="12.75" customHeight="1">
      <c r="A11" s="3"/>
      <c r="B11" s="103" t="str">
        <f>[1]Заполнить!$B$16</f>
        <v>14 січня 2022 р.</v>
      </c>
      <c r="C11" s="103"/>
      <c r="D11" s="89"/>
      <c r="E11" s="89"/>
      <c r="F11" s="4"/>
      <c r="G11" s="7"/>
      <c r="H11" s="7"/>
      <c r="I11" s="4"/>
      <c r="J11" s="4"/>
      <c r="K11" s="4"/>
      <c r="L11" s="4"/>
      <c r="M11" s="4"/>
    </row>
    <row r="12" spans="1:13" s="5" customFormat="1" ht="12.75" customHeight="1">
      <c r="A12" s="11"/>
      <c r="B12" s="99"/>
      <c r="C12" s="99"/>
      <c r="D12" s="85"/>
      <c r="E12" s="89" t="s">
        <v>4</v>
      </c>
      <c r="F12" s="10"/>
      <c r="G12" s="9"/>
      <c r="H12" s="9"/>
      <c r="I12" s="4"/>
      <c r="J12" s="10"/>
      <c r="K12" s="10"/>
      <c r="L12" s="10"/>
      <c r="M12" s="10"/>
    </row>
    <row r="13" spans="1:13" s="5" customFormat="1" ht="7.5" customHeight="1">
      <c r="A13" s="11"/>
      <c r="B13" s="84"/>
      <c r="C13" s="89"/>
      <c r="D13" s="89"/>
      <c r="E13" s="89"/>
      <c r="F13" s="10"/>
      <c r="G13" s="9"/>
      <c r="H13" s="9"/>
      <c r="I13" s="4"/>
      <c r="J13" s="10"/>
      <c r="K13" s="10"/>
      <c r="L13" s="10"/>
      <c r="M13" s="10"/>
    </row>
    <row r="14" spans="1:13" ht="39.75" customHeight="1">
      <c r="A14" s="93" t="s">
        <v>43</v>
      </c>
      <c r="B14" s="94"/>
      <c r="C14" s="94"/>
      <c r="D14" s="94"/>
      <c r="E14" s="94"/>
    </row>
    <row r="15" spans="1:13" s="22" customFormat="1" ht="19.5" hidden="1" customHeight="1">
      <c r="A15" s="105" t="s">
        <v>5</v>
      </c>
      <c r="B15" s="105"/>
      <c r="C15" s="105"/>
      <c r="D15" s="105"/>
      <c r="E15" s="105"/>
    </row>
    <row r="16" spans="1:13" s="22" customFormat="1" ht="15.75" hidden="1" customHeight="1">
      <c r="A16" s="106" t="s">
        <v>6</v>
      </c>
      <c r="B16" s="106"/>
      <c r="C16" s="106"/>
      <c r="D16" s="106"/>
      <c r="E16" s="106"/>
      <c r="F16" s="107"/>
      <c r="G16" s="107"/>
      <c r="H16" s="107"/>
      <c r="I16" s="107"/>
      <c r="J16" s="107"/>
    </row>
    <row r="17" spans="1:65" s="22" customFormat="1" ht="20.25" customHeight="1">
      <c r="A17" s="108" t="str">
        <f>CONCATENATE([1]Заполнить!$B$3,"  ",[1]Заполнить!$B$2)</f>
        <v>25755432  Заклад дошкільної освіти №7 Коростишівської міської ради</v>
      </c>
      <c r="B17" s="108"/>
      <c r="C17" s="108"/>
      <c r="D17" s="108"/>
      <c r="E17" s="108"/>
    </row>
    <row r="18" spans="1:65" s="22" customFormat="1" ht="12.75" customHeight="1">
      <c r="A18" s="109" t="s">
        <v>7</v>
      </c>
      <c r="B18" s="109"/>
      <c r="C18" s="109"/>
      <c r="D18" s="109"/>
      <c r="E18" s="109"/>
      <c r="F18" s="107"/>
      <c r="G18" s="107"/>
      <c r="H18" s="107"/>
      <c r="I18" s="107"/>
      <c r="J18" s="107"/>
    </row>
    <row r="19" spans="1:65" s="22" customFormat="1" ht="17.25" customHeight="1">
      <c r="A19" s="108" t="str">
        <f>[1]Заполнить!$B$4</f>
        <v>м.Коростишів, Житомирський район, Житомирська область</v>
      </c>
      <c r="B19" s="108"/>
      <c r="C19" s="108"/>
      <c r="D19" s="108"/>
      <c r="E19" s="108"/>
      <c r="F19" s="107"/>
      <c r="G19" s="107"/>
      <c r="H19" s="107"/>
      <c r="I19" s="107"/>
      <c r="J19" s="107"/>
    </row>
    <row r="20" spans="1:65" s="22" customFormat="1" ht="12.75" customHeight="1">
      <c r="A20" s="109" t="s">
        <v>8</v>
      </c>
      <c r="B20" s="109"/>
      <c r="C20" s="109"/>
      <c r="D20" s="109"/>
      <c r="E20" s="109"/>
      <c r="F20" s="107"/>
      <c r="G20" s="107"/>
      <c r="H20" s="107"/>
      <c r="I20" s="107"/>
      <c r="J20" s="107"/>
    </row>
    <row r="21" spans="1:65" s="22" customFormat="1" ht="15.75" customHeight="1">
      <c r="A21" s="110" t="str">
        <f>CONCATENATE("Вид бюджету  ",IF([1]Заполнить!$B$5=1,"ДЕРЖАВНИЙ","МІСЦЕВИЙ"))</f>
        <v>Вид бюджету  МІСЦЕВИЙ</v>
      </c>
      <c r="B21" s="110"/>
      <c r="C21" s="110"/>
      <c r="D21" s="110"/>
      <c r="E21" s="110"/>
      <c r="F21" s="23"/>
      <c r="G21" s="88"/>
      <c r="H21" s="88"/>
      <c r="I21" s="88"/>
      <c r="J21" s="88"/>
    </row>
    <row r="22" spans="1:65" s="22" customFormat="1" ht="48.75" customHeight="1">
      <c r="A22" s="104" t="str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",[1]Заполнить!$B$21,"  ",[1]Заполнить!$C$21))</f>
        <v>код та назва відомчої класифікації видатків та кредитування бюджету  06  Відділ освіти, молоді та спорту Коростишівської міської ради</v>
      </c>
      <c r="B22" s="104"/>
      <c r="C22" s="104"/>
      <c r="D22" s="104"/>
      <c r="E22" s="104"/>
      <c r="F22" s="23"/>
      <c r="G22" s="88"/>
      <c r="H22" s="88"/>
      <c r="I22" s="88"/>
      <c r="J22" s="88"/>
    </row>
    <row r="23" spans="1:65" s="22" customFormat="1" ht="33.75" customHeight="1">
      <c r="A23" s="104" t="str">
        <f>IF([1]Заполнить!$B$5=1,CONCATENATE("код та назва програмної класифікації видатків та кредитування державного бюджету  ",[1]Заполнить!$B$23,"  ",[1]Заполнить!$C$23),CONCATENATE("код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104"/>
      <c r="C23" s="104"/>
      <c r="D23" s="104"/>
      <c r="E23" s="104"/>
      <c r="F23" s="23"/>
      <c r="G23" s="88"/>
      <c r="H23" s="88"/>
      <c r="I23" s="88"/>
      <c r="J23" s="88"/>
    </row>
    <row r="24" spans="1:65" s="23" customFormat="1" ht="56.25" customHeight="1">
      <c r="A24" s="111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бюджетів)     ",[1]Заполнить!$B$23,"  ",[1]Заполнить!$C$23,")"),CONCATENATE("(код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   0611200  Надання освіти за рахунок субвенції з державного бюджету місцевим бюджетам на надання державної підтримки особам з особливими освітніми потребами)</v>
      </c>
      <c r="B24" s="111"/>
      <c r="C24" s="111"/>
      <c r="D24" s="111"/>
      <c r="E24" s="111"/>
      <c r="F24" s="24"/>
    </row>
    <row r="25" spans="1:65" s="23" customFormat="1" ht="15.75" customHeight="1">
      <c r="A25" s="25"/>
      <c r="B25" s="26"/>
      <c r="C25" s="27"/>
      <c r="D25" s="27"/>
      <c r="E25" s="27"/>
      <c r="F25" s="24"/>
    </row>
    <row r="26" spans="1:65" ht="12.75" customHeight="1">
      <c r="A26" s="28"/>
      <c r="B26" s="28"/>
      <c r="C26" s="28"/>
      <c r="D26" s="28"/>
      <c r="E26" s="28" t="s">
        <v>9</v>
      </c>
      <c r="F26" s="2"/>
      <c r="G26" s="2"/>
      <c r="H26" s="2"/>
      <c r="I26" s="2"/>
    </row>
    <row r="27" spans="1:65" s="29" customFormat="1" ht="12.75" customHeight="1">
      <c r="A27" s="112" t="s">
        <v>10</v>
      </c>
      <c r="B27" s="113" t="s">
        <v>11</v>
      </c>
      <c r="C27" s="114" t="s">
        <v>12</v>
      </c>
      <c r="D27" s="114"/>
      <c r="E27" s="113" t="s">
        <v>13</v>
      </c>
    </row>
    <row r="28" spans="1:65" s="29" customFormat="1" ht="33" customHeight="1">
      <c r="A28" s="112"/>
      <c r="B28" s="113"/>
      <c r="C28" s="87" t="s">
        <v>14</v>
      </c>
      <c r="D28" s="87" t="s">
        <v>15</v>
      </c>
      <c r="E28" s="113"/>
    </row>
    <row r="29" spans="1:65" s="30" customFormat="1" ht="15" customHeight="1">
      <c r="A29" s="30">
        <v>1</v>
      </c>
      <c r="B29" s="30">
        <v>2</v>
      </c>
      <c r="C29" s="30">
        <v>3</v>
      </c>
      <c r="D29" s="30">
        <v>4</v>
      </c>
      <c r="E29" s="30">
        <v>5</v>
      </c>
      <c r="F29" s="31"/>
      <c r="G29" s="31"/>
      <c r="H29" s="31"/>
      <c r="I29" s="31"/>
      <c r="J29" s="31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</row>
    <row r="30" spans="1:65" s="22" customFormat="1" ht="15">
      <c r="A30" s="33" t="s">
        <v>16</v>
      </c>
      <c r="B30" s="34" t="s">
        <v>17</v>
      </c>
      <c r="C30" s="35">
        <f>C31</f>
        <v>17087</v>
      </c>
      <c r="D30" s="35" t="s">
        <v>27</v>
      </c>
      <c r="E30" s="35">
        <v>17087</v>
      </c>
      <c r="F30" s="36"/>
      <c r="G30" s="36"/>
      <c r="H30" s="36"/>
      <c r="I30" s="36"/>
      <c r="J30" s="36"/>
    </row>
    <row r="31" spans="1:65" s="22" customFormat="1" ht="13.5" customHeight="1">
      <c r="A31" s="37" t="s">
        <v>18</v>
      </c>
      <c r="B31" s="34" t="s">
        <v>17</v>
      </c>
      <c r="C31" s="35">
        <f>C50</f>
        <v>17087</v>
      </c>
      <c r="D31" s="35" t="s">
        <v>17</v>
      </c>
      <c r="E31" s="35">
        <f>C31</f>
        <v>17087</v>
      </c>
    </row>
    <row r="32" spans="1:65" s="22" customFormat="1" ht="15.75" customHeight="1">
      <c r="A32" s="37" t="s">
        <v>19</v>
      </c>
      <c r="B32" s="34" t="s">
        <v>17</v>
      </c>
      <c r="C32" s="35" t="s">
        <v>27</v>
      </c>
      <c r="D32" s="35" t="s">
        <v>27</v>
      </c>
      <c r="E32" s="35" t="str">
        <f>D32</f>
        <v>-</v>
      </c>
    </row>
    <row r="33" spans="1:5" s="22" customFormat="1" ht="29.45" customHeight="1">
      <c r="A33" s="38" t="s">
        <v>20</v>
      </c>
      <c r="B33" s="39">
        <v>25010000</v>
      </c>
      <c r="C33" s="35" t="s">
        <v>17</v>
      </c>
      <c r="D33" s="40" t="s">
        <v>27</v>
      </c>
      <c r="E33" s="35" t="str">
        <f t="shared" ref="E33:E47" si="0">D33</f>
        <v>-</v>
      </c>
    </row>
    <row r="34" spans="1:5" s="22" customFormat="1" ht="31.5" hidden="1" customHeight="1">
      <c r="A34" s="38" t="s">
        <v>21</v>
      </c>
      <c r="B34" s="39">
        <v>25010100</v>
      </c>
      <c r="C34" s="35" t="s">
        <v>22</v>
      </c>
      <c r="D34" s="41"/>
      <c r="E34" s="35">
        <f t="shared" si="0"/>
        <v>0</v>
      </c>
    </row>
    <row r="35" spans="1:5" s="22" customFormat="1" ht="32.25" hidden="1" customHeight="1">
      <c r="A35" s="38" t="s">
        <v>23</v>
      </c>
      <c r="B35" s="39">
        <v>25010200</v>
      </c>
      <c r="C35" s="35" t="s">
        <v>22</v>
      </c>
      <c r="D35" s="41">
        <v>0</v>
      </c>
      <c r="E35" s="35">
        <f t="shared" si="0"/>
        <v>0</v>
      </c>
    </row>
    <row r="36" spans="1:5" s="22" customFormat="1" ht="46.5" hidden="1" customHeight="1">
      <c r="A36" s="38" t="s">
        <v>24</v>
      </c>
      <c r="B36" s="39">
        <v>25010300</v>
      </c>
      <c r="C36" s="35" t="s">
        <v>22</v>
      </c>
      <c r="D36" s="41">
        <v>0</v>
      </c>
      <c r="E36" s="35">
        <f t="shared" si="0"/>
        <v>0</v>
      </c>
    </row>
    <row r="37" spans="1:5" s="22" customFormat="1" ht="32.25" hidden="1" customHeight="1">
      <c r="A37" s="38" t="s">
        <v>25</v>
      </c>
      <c r="B37" s="39">
        <v>25010400</v>
      </c>
      <c r="C37" s="35" t="s">
        <v>22</v>
      </c>
      <c r="D37" s="41">
        <v>0</v>
      </c>
      <c r="E37" s="35">
        <f t="shared" si="0"/>
        <v>0</v>
      </c>
    </row>
    <row r="38" spans="1:5" s="22" customFormat="1" ht="11.45" customHeight="1">
      <c r="A38" s="37" t="s">
        <v>26</v>
      </c>
      <c r="B38" s="34"/>
      <c r="C38" s="35"/>
      <c r="D38" s="41" t="s">
        <v>27</v>
      </c>
      <c r="E38" s="35" t="str">
        <f t="shared" si="0"/>
        <v>-</v>
      </c>
    </row>
    <row r="39" spans="1:5" s="22" customFormat="1" ht="15">
      <c r="A39" s="38" t="s">
        <v>28</v>
      </c>
      <c r="B39" s="34">
        <v>25020000</v>
      </c>
      <c r="C39" s="35" t="s">
        <v>17</v>
      </c>
      <c r="D39" s="40" t="s">
        <v>27</v>
      </c>
      <c r="E39" s="35" t="str">
        <f t="shared" si="0"/>
        <v>-</v>
      </c>
    </row>
    <row r="40" spans="1:5" s="22" customFormat="1" ht="15" hidden="1">
      <c r="A40" s="38" t="s">
        <v>29</v>
      </c>
      <c r="B40" s="34">
        <v>25020100</v>
      </c>
      <c r="C40" s="35" t="s">
        <v>22</v>
      </c>
      <c r="D40" s="41">
        <v>0</v>
      </c>
      <c r="E40" s="35">
        <f t="shared" si="0"/>
        <v>0</v>
      </c>
    </row>
    <row r="41" spans="1:5" s="22" customFormat="1" ht="91.5" hidden="1" customHeight="1">
      <c r="A41" s="38" t="s">
        <v>30</v>
      </c>
      <c r="B41" s="39">
        <v>25020200</v>
      </c>
      <c r="C41" s="35" t="s">
        <v>22</v>
      </c>
      <c r="D41" s="41">
        <v>0</v>
      </c>
      <c r="E41" s="35">
        <f t="shared" si="0"/>
        <v>0</v>
      </c>
    </row>
    <row r="42" spans="1:5" s="22" customFormat="1" ht="54" hidden="1" customHeight="1">
      <c r="A42" s="42" t="s">
        <v>31</v>
      </c>
      <c r="B42" s="39">
        <v>25020300</v>
      </c>
      <c r="C42" s="35" t="s">
        <v>22</v>
      </c>
      <c r="D42" s="41">
        <v>0</v>
      </c>
      <c r="E42" s="35">
        <v>0</v>
      </c>
    </row>
    <row r="43" spans="1:5" s="22" customFormat="1" ht="42.75" hidden="1" customHeight="1">
      <c r="A43" s="42"/>
      <c r="B43" s="39"/>
      <c r="C43" s="35"/>
      <c r="D43" s="41"/>
      <c r="E43" s="35"/>
    </row>
    <row r="44" spans="1:5" s="22" customFormat="1" ht="15">
      <c r="A44" s="37" t="s">
        <v>26</v>
      </c>
      <c r="B44" s="34"/>
      <c r="C44" s="35"/>
      <c r="D44" s="41" t="s">
        <v>27</v>
      </c>
      <c r="E44" s="35" t="str">
        <f t="shared" si="0"/>
        <v>-</v>
      </c>
    </row>
    <row r="45" spans="1:5" s="22" customFormat="1" ht="15">
      <c r="A45" s="38" t="s">
        <v>32</v>
      </c>
      <c r="B45" s="34"/>
      <c r="C45" s="35" t="s">
        <v>17</v>
      </c>
      <c r="D45" s="41" t="s">
        <v>27</v>
      </c>
      <c r="E45" s="35" t="str">
        <f t="shared" si="0"/>
        <v>-</v>
      </c>
    </row>
    <row r="46" spans="1:5" s="22" customFormat="1" ht="18" customHeight="1">
      <c r="A46" s="42" t="s">
        <v>33</v>
      </c>
      <c r="B46" s="34"/>
      <c r="C46" s="35" t="s">
        <v>17</v>
      </c>
      <c r="D46" s="41" t="s">
        <v>27</v>
      </c>
      <c r="E46" s="35" t="str">
        <f t="shared" si="0"/>
        <v>-</v>
      </c>
    </row>
    <row r="47" spans="1:5" s="22" customFormat="1" ht="30">
      <c r="A47" s="38" t="s">
        <v>34</v>
      </c>
      <c r="B47" s="34"/>
      <c r="C47" s="35" t="s">
        <v>17</v>
      </c>
      <c r="D47" s="41" t="s">
        <v>27</v>
      </c>
      <c r="E47" s="35" t="str">
        <f t="shared" si="0"/>
        <v>-</v>
      </c>
    </row>
    <row r="48" spans="1:5" s="22" customFormat="1" ht="15">
      <c r="A48" s="117" t="s">
        <v>35</v>
      </c>
      <c r="B48" s="34"/>
      <c r="C48" s="35" t="s">
        <v>17</v>
      </c>
      <c r="D48" s="41"/>
      <c r="E48" s="35"/>
    </row>
    <row r="49" spans="1:6" s="22" customFormat="1" ht="29.25" customHeight="1">
      <c r="A49" s="118"/>
      <c r="B49" s="34"/>
      <c r="C49" s="35" t="s">
        <v>17</v>
      </c>
      <c r="D49" s="41" t="s">
        <v>36</v>
      </c>
      <c r="E49" s="35" t="s">
        <v>36</v>
      </c>
    </row>
    <row r="50" spans="1:6" s="22" customFormat="1" ht="15">
      <c r="A50" s="33" t="s">
        <v>37</v>
      </c>
      <c r="B50" s="34" t="s">
        <v>17</v>
      </c>
      <c r="C50" s="43">
        <f>C51+C87+C107+C108+C112</f>
        <v>17087</v>
      </c>
      <c r="D50" s="43" t="s">
        <v>27</v>
      </c>
      <c r="E50" s="44">
        <f t="shared" ref="E50:E75" si="1">SUM(C50:D50)</f>
        <v>17087</v>
      </c>
      <c r="F50" s="45"/>
    </row>
    <row r="51" spans="1:6" s="22" customFormat="1" ht="17.25" customHeight="1">
      <c r="A51" s="46" t="str">
        <f>VLOOKUP(B51,[1]ДовКЕКВ!A$1:B$65536,2,FALSE)</f>
        <v>Поточні видатки</v>
      </c>
      <c r="B51" s="47">
        <v>2000</v>
      </c>
      <c r="C51" s="43">
        <f>C52+C58+C75+C78+C82+C86</f>
        <v>17087</v>
      </c>
      <c r="D51" s="43" t="s">
        <v>27</v>
      </c>
      <c r="E51" s="44">
        <f t="shared" si="1"/>
        <v>17087</v>
      </c>
    </row>
    <row r="52" spans="1:6" s="22" customFormat="1" ht="15">
      <c r="A52" s="46" t="str">
        <f>VLOOKUP(B52,[1]ДовКЕКВ!A$1:B$65536,2,FALSE)</f>
        <v>Оплата праці і нарахування на заробітну плату</v>
      </c>
      <c r="B52" s="47">
        <v>2100</v>
      </c>
      <c r="C52" s="43">
        <f>C53+C57</f>
        <v>14910</v>
      </c>
      <c r="D52" s="43" t="s">
        <v>27</v>
      </c>
      <c r="E52" s="44">
        <f t="shared" si="1"/>
        <v>14910</v>
      </c>
    </row>
    <row r="53" spans="1:6" s="22" customFormat="1" ht="15">
      <c r="A53" s="46" t="str">
        <f>VLOOKUP(B53,[1]ДовКЕКВ!A$1:B$65536,2,FALSE)</f>
        <v>Оплата праці</v>
      </c>
      <c r="B53" s="47">
        <v>2110</v>
      </c>
      <c r="C53" s="43">
        <f>SUM(C54:C56)</f>
        <v>12222</v>
      </c>
      <c r="D53" s="43" t="s">
        <v>27</v>
      </c>
      <c r="E53" s="44">
        <f t="shared" si="1"/>
        <v>12222</v>
      </c>
    </row>
    <row r="54" spans="1:6" s="53" customFormat="1" ht="15">
      <c r="A54" s="49" t="str">
        <f>VLOOKUP(B54,[1]ДовКЕКВ!A$1:B$65536,2,FALSE)</f>
        <v>Заробітна плата</v>
      </c>
      <c r="B54" s="50">
        <v>2111</v>
      </c>
      <c r="C54" s="51">
        <v>12222</v>
      </c>
      <c r="D54" s="51" t="s">
        <v>27</v>
      </c>
      <c r="E54" s="44">
        <f t="shared" si="1"/>
        <v>12222</v>
      </c>
    </row>
    <row r="55" spans="1:6" s="55" customFormat="1" ht="17.25" customHeight="1">
      <c r="A55" s="49" t="str">
        <f>VLOOKUP(B55,[1]ДовКЕКВ!A$1:B$65536,2,FALSE)</f>
        <v>Грошове забезпечення військовослужбовців</v>
      </c>
      <c r="B55" s="50">
        <v>2112</v>
      </c>
      <c r="C55" s="51" t="s">
        <v>27</v>
      </c>
      <c r="D55" s="51" t="s">
        <v>27</v>
      </c>
      <c r="E55" s="44" t="s">
        <v>27</v>
      </c>
    </row>
    <row r="56" spans="1:6" s="55" customFormat="1" ht="17.25" customHeight="1">
      <c r="A56" s="49" t="str">
        <f>VLOOKUP(B56,[1]ДовКЕКВ!A$1:B$65536,2,FALSE)</f>
        <v>Суддівська винагорода</v>
      </c>
      <c r="B56" s="50">
        <v>2113</v>
      </c>
      <c r="C56" s="51" t="s">
        <v>27</v>
      </c>
      <c r="D56" s="51" t="s">
        <v>27</v>
      </c>
      <c r="E56" s="44" t="s">
        <v>27</v>
      </c>
    </row>
    <row r="57" spans="1:6" s="22" customFormat="1" ht="15">
      <c r="A57" s="46" t="str">
        <f>VLOOKUP(B57,[1]ДовКЕКВ!A$1:B$65536,2,FALSE)</f>
        <v>Нарахування на оплату праці</v>
      </c>
      <c r="B57" s="47">
        <v>2120</v>
      </c>
      <c r="C57" s="51">
        <v>2688</v>
      </c>
      <c r="D57" s="51" t="s">
        <v>27</v>
      </c>
      <c r="E57" s="44">
        <f t="shared" si="1"/>
        <v>2688</v>
      </c>
    </row>
    <row r="58" spans="1:6" s="22" customFormat="1" ht="15">
      <c r="A58" s="46" t="str">
        <f>VLOOKUP(B58,[1]ДовКЕКВ!A$1:B$65536,2,FALSE)</f>
        <v>Використання товарів і послуг</v>
      </c>
      <c r="B58" s="47">
        <v>2200</v>
      </c>
      <c r="C58" s="43">
        <f>SUM(C59:C65)+C72</f>
        <v>2177</v>
      </c>
      <c r="D58" s="43" t="s">
        <v>27</v>
      </c>
      <c r="E58" s="44">
        <f t="shared" si="1"/>
        <v>2177</v>
      </c>
    </row>
    <row r="59" spans="1:6" s="22" customFormat="1" ht="15">
      <c r="A59" s="46" t="str">
        <f>VLOOKUP(B59,[1]ДовКЕКВ!A$1:B$65536,2,FALSE)</f>
        <v>Предмети, матеріали, обладнання та інвентар</v>
      </c>
      <c r="B59" s="47">
        <v>2210</v>
      </c>
      <c r="C59" s="51">
        <v>2177</v>
      </c>
      <c r="D59" s="51" t="s">
        <v>27</v>
      </c>
      <c r="E59" s="44">
        <f t="shared" si="1"/>
        <v>2177</v>
      </c>
    </row>
    <row r="60" spans="1:6" s="22" customFormat="1" ht="15">
      <c r="A60" s="46" t="str">
        <f>VLOOKUP(B60,[1]ДовКЕКВ!A$1:B$65536,2,FALSE)</f>
        <v>Медикаменти та перев'язувальні матеріали</v>
      </c>
      <c r="B60" s="47">
        <v>2220</v>
      </c>
      <c r="C60" s="51" t="s">
        <v>27</v>
      </c>
      <c r="D60" s="52">
        <v>0</v>
      </c>
      <c r="E60" s="44" t="s">
        <v>27</v>
      </c>
    </row>
    <row r="61" spans="1:6" s="22" customFormat="1" ht="15">
      <c r="A61" s="46" t="str">
        <f>VLOOKUP(B61,[1]ДовКЕКВ!A$1:B$65536,2,FALSE)</f>
        <v>Продукти харчування</v>
      </c>
      <c r="B61" s="47">
        <v>2230</v>
      </c>
      <c r="C61" s="52">
        <v>0</v>
      </c>
      <c r="D61" s="52">
        <v>0</v>
      </c>
      <c r="E61" s="54">
        <v>0</v>
      </c>
    </row>
    <row r="62" spans="1:6" s="55" customFormat="1" ht="15">
      <c r="A62" s="46" t="str">
        <f>VLOOKUP(B62,[1]ДовКЕКВ!A$1:B$65536,2,FALSE)</f>
        <v>Оплата послуг (крім комунальних)</v>
      </c>
      <c r="B62" s="47">
        <v>2240</v>
      </c>
      <c r="C62" s="52">
        <v>0</v>
      </c>
      <c r="D62" s="52">
        <v>0</v>
      </c>
      <c r="E62" s="54">
        <f t="shared" si="1"/>
        <v>0</v>
      </c>
    </row>
    <row r="63" spans="1:6" s="55" customFormat="1" ht="15">
      <c r="A63" s="46" t="str">
        <f>VLOOKUP(B63,[1]ДовКЕКВ!A$1:B$65536,2,FALSE)</f>
        <v>Видатки на відрядження</v>
      </c>
      <c r="B63" s="47">
        <v>2250</v>
      </c>
      <c r="C63" s="52">
        <v>0</v>
      </c>
      <c r="D63" s="52">
        <v>0</v>
      </c>
      <c r="E63" s="54">
        <f t="shared" si="1"/>
        <v>0</v>
      </c>
    </row>
    <row r="64" spans="1:6" s="55" customFormat="1" ht="15">
      <c r="A64" s="46" t="str">
        <f>VLOOKUP(B64,[1]ДовКЕКВ!A$1:B$65536,2,FALSE)</f>
        <v>Видатки та заходи спеціального призначення</v>
      </c>
      <c r="B64" s="47">
        <v>2260</v>
      </c>
      <c r="C64" s="52">
        <v>0</v>
      </c>
      <c r="D64" s="52">
        <v>0</v>
      </c>
      <c r="E64" s="54">
        <f t="shared" si="1"/>
        <v>0</v>
      </c>
    </row>
    <row r="65" spans="1:5" s="22" customFormat="1" ht="15">
      <c r="A65" s="46" t="str">
        <f>VLOOKUP(B65,[1]ДовКЕКВ!A$1:B$65536,2,FALSE)</f>
        <v>Оплата комунальних послуг та енергоносіїв</v>
      </c>
      <c r="B65" s="47">
        <v>2270</v>
      </c>
      <c r="C65" s="48">
        <v>0</v>
      </c>
      <c r="D65" s="48">
        <f>SUM(D66:D71)</f>
        <v>0</v>
      </c>
      <c r="E65" s="54">
        <f>SUM(C65:D65)</f>
        <v>0</v>
      </c>
    </row>
    <row r="66" spans="1:5" s="22" customFormat="1" ht="15">
      <c r="A66" s="46" t="str">
        <f>VLOOKUP(B66,[1]ДовКЕКВ!A$1:B$65536,2,FALSE)</f>
        <v>Оплата теплопостачання</v>
      </c>
      <c r="B66" s="47">
        <v>2271</v>
      </c>
      <c r="C66" s="52">
        <v>0</v>
      </c>
      <c r="D66" s="52">
        <v>0</v>
      </c>
      <c r="E66" s="54">
        <f t="shared" si="1"/>
        <v>0</v>
      </c>
    </row>
    <row r="67" spans="1:5" s="22" customFormat="1" ht="15">
      <c r="A67" s="49" t="str">
        <f>VLOOKUP(B67,[1]ДовКЕКВ!A$1:B$65536,2,FALSE)</f>
        <v>Оплата водопостачання та водовідведення</v>
      </c>
      <c r="B67" s="50">
        <v>2272</v>
      </c>
      <c r="C67" s="52">
        <v>0</v>
      </c>
      <c r="D67" s="52">
        <v>0</v>
      </c>
      <c r="E67" s="54">
        <f t="shared" si="1"/>
        <v>0</v>
      </c>
    </row>
    <row r="68" spans="1:5" s="22" customFormat="1" ht="15">
      <c r="A68" s="49" t="str">
        <f>VLOOKUP(B68,[1]ДовКЕКВ!A$1:B$65536,2,FALSE)</f>
        <v>Оплата електроенергії</v>
      </c>
      <c r="B68" s="50">
        <v>2273</v>
      </c>
      <c r="C68" s="52">
        <v>0</v>
      </c>
      <c r="D68" s="52">
        <v>0</v>
      </c>
      <c r="E68" s="54">
        <f t="shared" si="1"/>
        <v>0</v>
      </c>
    </row>
    <row r="69" spans="1:5" s="22" customFormat="1" ht="15">
      <c r="A69" s="49" t="str">
        <f>VLOOKUP(B69,[1]ДовКЕКВ!A$1:B$65536,2,FALSE)</f>
        <v>Оплата природного газу</v>
      </c>
      <c r="B69" s="50">
        <v>2274</v>
      </c>
      <c r="C69" s="52">
        <v>0</v>
      </c>
      <c r="D69" s="52">
        <v>0</v>
      </c>
      <c r="E69" s="54">
        <f t="shared" si="1"/>
        <v>0</v>
      </c>
    </row>
    <row r="70" spans="1:5" s="22" customFormat="1" ht="15">
      <c r="A70" s="49" t="str">
        <f>VLOOKUP(B70,[1]ДовКЕКВ!A$1:B$65536,2,FALSE)</f>
        <v>Оплата інших енергоносіїв та інших комунальних послуг</v>
      </c>
      <c r="B70" s="50">
        <v>2275</v>
      </c>
      <c r="C70" s="52">
        <v>0</v>
      </c>
      <c r="D70" s="52">
        <v>0</v>
      </c>
      <c r="E70" s="54">
        <f t="shared" si="1"/>
        <v>0</v>
      </c>
    </row>
    <row r="71" spans="1:5" s="22" customFormat="1" ht="15">
      <c r="A71" s="49" t="str">
        <f>VLOOKUP(B71,[1]ДовКЕКВ!A$1:B$65536,2,FALSE)</f>
        <v xml:space="preserve">Оплата енергосервісу </v>
      </c>
      <c r="B71" s="50">
        <v>2276</v>
      </c>
      <c r="C71" s="52">
        <v>0</v>
      </c>
      <c r="D71" s="52">
        <v>0</v>
      </c>
      <c r="E71" s="54">
        <f>SUM(C71:D71)</f>
        <v>0</v>
      </c>
    </row>
    <row r="72" spans="1:5" s="55" customFormat="1" ht="26.25">
      <c r="A72" s="46" t="str">
        <f>VLOOKUP(B72,[1]ДовКЕКВ!A$1:B$65536,2,FALSE)</f>
        <v>Дослідження і розробки, окремі заходи по реалізації державних (регіональних) програм</v>
      </c>
      <c r="B72" s="47">
        <v>2280</v>
      </c>
      <c r="C72" s="48">
        <v>0</v>
      </c>
      <c r="D72" s="48">
        <f>SUM(D73:D74)</f>
        <v>0</v>
      </c>
      <c r="E72" s="54">
        <f t="shared" si="1"/>
        <v>0</v>
      </c>
    </row>
    <row r="73" spans="1:5" s="55" customFormat="1" ht="26.25">
      <c r="A73" s="49" t="str">
        <f>VLOOKUP(B73,[1]ДовКЕКВ!A$1:B$65536,2,FALSE)</f>
        <v>Дослідження і розробки, окремі заходи розвитку по реалізації державних (регіональних) програм</v>
      </c>
      <c r="B73" s="50">
        <v>2281</v>
      </c>
      <c r="C73" s="52">
        <v>0</v>
      </c>
      <c r="D73" s="52">
        <v>0</v>
      </c>
      <c r="E73" s="54">
        <f t="shared" si="1"/>
        <v>0</v>
      </c>
    </row>
    <row r="74" spans="1:5" s="55" customFormat="1" ht="26.25">
      <c r="A74" s="49" t="str">
        <f>VLOOKUP(B74,[1]ДовКЕКВ!A$1:B$65536,2,FALSE)</f>
        <v>Окремі заходи по реалізації державних (регіональних) програм, не віднесені до заходів розвитку</v>
      </c>
      <c r="B74" s="50">
        <v>2282</v>
      </c>
      <c r="C74" s="52">
        <v>0</v>
      </c>
      <c r="D74" s="52">
        <v>0</v>
      </c>
      <c r="E74" s="54">
        <f t="shared" si="1"/>
        <v>0</v>
      </c>
    </row>
    <row r="75" spans="1:5" s="53" customFormat="1" ht="15">
      <c r="A75" s="46" t="str">
        <f>VLOOKUP(B75,[1]ДовКЕКВ!A$1:B$65536,2,FALSE)</f>
        <v>Обслуговування боргових зобов'язань</v>
      </c>
      <c r="B75" s="47">
        <v>2400</v>
      </c>
      <c r="C75" s="48">
        <f>SUM(C76:C77)</f>
        <v>0</v>
      </c>
      <c r="D75" s="48">
        <f>SUM(D76:D77)</f>
        <v>0</v>
      </c>
      <c r="E75" s="54">
        <f t="shared" si="1"/>
        <v>0</v>
      </c>
    </row>
    <row r="76" spans="1:5" s="53" customFormat="1" ht="15">
      <c r="A76" s="46" t="str">
        <f>VLOOKUP(B76,[1]ДовКЕКВ!A$1:B$65536,2,FALSE)</f>
        <v>Обслуговування внутрішніх боргових зобов'язань</v>
      </c>
      <c r="B76" s="47">
        <v>2410</v>
      </c>
      <c r="C76" s="52">
        <v>0</v>
      </c>
      <c r="D76" s="52">
        <v>0</v>
      </c>
      <c r="E76" s="54">
        <f>SUM(C76:D76)</f>
        <v>0</v>
      </c>
    </row>
    <row r="77" spans="1:5" s="55" customFormat="1" ht="16.5" customHeight="1">
      <c r="A77" s="46" t="str">
        <f>VLOOKUP(B77,[1]ДовКЕКВ!A$1:B$65536,2,FALSE)</f>
        <v>Обслуговування зовнішніх боргових зобов'язань</v>
      </c>
      <c r="B77" s="47">
        <v>2420</v>
      </c>
      <c r="C77" s="52">
        <v>0</v>
      </c>
      <c r="D77" s="52">
        <v>0</v>
      </c>
      <c r="E77" s="54">
        <f>SUM(C77:D77)</f>
        <v>0</v>
      </c>
    </row>
    <row r="78" spans="1:5" s="55" customFormat="1" ht="14.25" customHeight="1">
      <c r="A78" s="46" t="str">
        <f>VLOOKUP(B78,[1]ДовКЕКВ!A$1:B$65536,2,FALSE)</f>
        <v>Поточні трансферти</v>
      </c>
      <c r="B78" s="47">
        <v>2600</v>
      </c>
      <c r="C78" s="48">
        <f>SUM(C79:C81)</f>
        <v>0</v>
      </c>
      <c r="D78" s="48">
        <f>SUM(D79:D81)</f>
        <v>0</v>
      </c>
      <c r="E78" s="54">
        <f t="shared" ref="E78:E111" si="2">SUM(C78:D78)</f>
        <v>0</v>
      </c>
    </row>
    <row r="79" spans="1:5" s="55" customFormat="1" ht="15">
      <c r="A79" s="46" t="str">
        <f>VLOOKUP(B79,[1]ДовКЕКВ!A$1:B$65536,2,FALSE)</f>
        <v>Субсидії та поточні трансферти підприємствам (установам, організаціям)</v>
      </c>
      <c r="B79" s="47">
        <v>2610</v>
      </c>
      <c r="C79" s="52">
        <v>0</v>
      </c>
      <c r="D79" s="52">
        <v>0</v>
      </c>
      <c r="E79" s="54">
        <f t="shared" si="2"/>
        <v>0</v>
      </c>
    </row>
    <row r="80" spans="1:5" s="22" customFormat="1" ht="15">
      <c r="A80" s="46" t="str">
        <f>VLOOKUP(B80,[1]ДовКЕКВ!A$1:B$65536,2,FALSE)</f>
        <v>Поточні трансферти органам державного управління інших рівнів</v>
      </c>
      <c r="B80" s="47">
        <v>2620</v>
      </c>
      <c r="C80" s="52">
        <v>0</v>
      </c>
      <c r="D80" s="52">
        <v>0</v>
      </c>
      <c r="E80" s="54">
        <f t="shared" si="2"/>
        <v>0</v>
      </c>
    </row>
    <row r="81" spans="1:5" s="22" customFormat="1" ht="26.25">
      <c r="A81" s="46" t="str">
        <f>VLOOKUP(B81,[1]ДовКЕКВ!A$1:B$65536,2,FALSE)</f>
        <v>Поточні трансферти урядам іноземних держав та міжнародним організаціям</v>
      </c>
      <c r="B81" s="47">
        <v>2630</v>
      </c>
      <c r="C81" s="52" t="s">
        <v>27</v>
      </c>
      <c r="D81" s="52">
        <v>0</v>
      </c>
      <c r="E81" s="54">
        <f t="shared" si="2"/>
        <v>0</v>
      </c>
    </row>
    <row r="82" spans="1:5" s="22" customFormat="1" ht="15" customHeight="1">
      <c r="A82" s="46" t="str">
        <f>VLOOKUP(B82,[1]ДовКЕКВ!A$1:B$65536,2,FALSE)</f>
        <v>Соціальне забезпечення</v>
      </c>
      <c r="B82" s="47">
        <v>2700</v>
      </c>
      <c r="C82" s="48">
        <f>SUM(C83:C85)</f>
        <v>0</v>
      </c>
      <c r="D82" s="48">
        <f>SUM(D83:D85)</f>
        <v>0</v>
      </c>
      <c r="E82" s="54">
        <f t="shared" si="2"/>
        <v>0</v>
      </c>
    </row>
    <row r="83" spans="1:5" s="55" customFormat="1" ht="15">
      <c r="A83" s="46" t="str">
        <f>VLOOKUP(B83,[1]ДовКЕКВ!A$1:B$65536,2,FALSE)</f>
        <v>Виплата пенсій і допомоги</v>
      </c>
      <c r="B83" s="47">
        <v>2710</v>
      </c>
      <c r="C83" s="52">
        <v>0</v>
      </c>
      <c r="D83" s="52">
        <v>0</v>
      </c>
      <c r="E83" s="54">
        <f t="shared" si="2"/>
        <v>0</v>
      </c>
    </row>
    <row r="84" spans="1:5" s="53" customFormat="1" ht="15">
      <c r="A84" s="46" t="str">
        <f>VLOOKUP(B84,[1]ДовКЕКВ!A$1:B$65536,2,FALSE)</f>
        <v>Стипендії</v>
      </c>
      <c r="B84" s="47">
        <v>2720</v>
      </c>
      <c r="C84" s="52">
        <v>0</v>
      </c>
      <c r="D84" s="52">
        <v>0</v>
      </c>
      <c r="E84" s="54">
        <f t="shared" si="2"/>
        <v>0</v>
      </c>
    </row>
    <row r="85" spans="1:5" s="56" customFormat="1" ht="15">
      <c r="A85" s="46" t="str">
        <f>VLOOKUP(B85,[1]ДовКЕКВ!A$1:B$65536,2,FALSE)</f>
        <v>Інші виплати населенню</v>
      </c>
      <c r="B85" s="47">
        <v>2730</v>
      </c>
      <c r="C85" s="52">
        <v>0</v>
      </c>
      <c r="D85" s="52">
        <v>0</v>
      </c>
      <c r="E85" s="54">
        <f t="shared" si="2"/>
        <v>0</v>
      </c>
    </row>
    <row r="86" spans="1:5" s="55" customFormat="1" ht="15.75" customHeight="1">
      <c r="A86" s="46" t="str">
        <f>VLOOKUP(B86,[1]ДовКЕКВ!A$1:B$65536,2,FALSE)</f>
        <v>Інші поточні видатки</v>
      </c>
      <c r="B86" s="47">
        <v>2800</v>
      </c>
      <c r="C86" s="52">
        <v>0</v>
      </c>
      <c r="D86" s="52"/>
      <c r="E86" s="54">
        <f t="shared" si="2"/>
        <v>0</v>
      </c>
    </row>
    <row r="87" spans="1:5" s="55" customFormat="1" ht="15">
      <c r="A87" s="46" t="str">
        <f>VLOOKUP(B87,[1]ДовКЕКВ!A$1:B$65536,2,FALSE)</f>
        <v>Капітальні видатки</v>
      </c>
      <c r="B87" s="47">
        <v>3000</v>
      </c>
      <c r="C87" s="48">
        <f>C88+C102</f>
        <v>0</v>
      </c>
      <c r="D87" s="48">
        <f>D88+D102</f>
        <v>0</v>
      </c>
      <c r="E87" s="54">
        <f t="shared" si="2"/>
        <v>0</v>
      </c>
    </row>
    <row r="88" spans="1:5" s="22" customFormat="1" ht="15">
      <c r="A88" s="46" t="str">
        <f>VLOOKUP(B88,[1]ДовКЕКВ!A$1:B$65536,2,FALSE)</f>
        <v>Придбання основного капіталу</v>
      </c>
      <c r="B88" s="47">
        <v>3100</v>
      </c>
      <c r="C88" s="54">
        <f>C89+C90+C93+C96+C100+C101</f>
        <v>0</v>
      </c>
      <c r="D88" s="54">
        <f>D89+D90+D93+D96+D100+D101</f>
        <v>0</v>
      </c>
      <c r="E88" s="54">
        <f t="shared" si="2"/>
        <v>0</v>
      </c>
    </row>
    <row r="89" spans="1:5" s="22" customFormat="1" ht="15">
      <c r="A89" s="46" t="str">
        <f>VLOOKUP(B89,[1]ДовКЕКВ!A$1:B$65536,2,FALSE)</f>
        <v>Придбання обладнання і предметів довгострокового користування</v>
      </c>
      <c r="B89" s="47">
        <v>3110</v>
      </c>
      <c r="C89" s="52">
        <v>0</v>
      </c>
      <c r="D89" s="52">
        <v>0</v>
      </c>
      <c r="E89" s="54">
        <f t="shared" si="2"/>
        <v>0</v>
      </c>
    </row>
    <row r="90" spans="1:5" s="55" customFormat="1" ht="15">
      <c r="A90" s="46" t="str">
        <f>VLOOKUP(B90,[1]ДовКЕКВ!A$1:B$65536,2,FALSE)</f>
        <v>Капітальне будівництво (придбання)</v>
      </c>
      <c r="B90" s="47">
        <v>3120</v>
      </c>
      <c r="C90" s="48">
        <f>SUM(C91:C92)</f>
        <v>0</v>
      </c>
      <c r="D90" s="48">
        <f>SUM(D91:D92)</f>
        <v>0</v>
      </c>
      <c r="E90" s="54">
        <f t="shared" si="2"/>
        <v>0</v>
      </c>
    </row>
    <row r="91" spans="1:5" s="22" customFormat="1" ht="15">
      <c r="A91" s="46" t="str">
        <f>VLOOKUP(B91,[1]ДовКЕКВ!A$1:B$65536,2,FALSE)</f>
        <v>Капітальне будівництво (придбання) житла</v>
      </c>
      <c r="B91" s="47">
        <v>3121</v>
      </c>
      <c r="C91" s="52">
        <v>0</v>
      </c>
      <c r="D91" s="52">
        <v>0</v>
      </c>
      <c r="E91" s="54">
        <f t="shared" si="2"/>
        <v>0</v>
      </c>
    </row>
    <row r="92" spans="1:5" s="22" customFormat="1" ht="15">
      <c r="A92" s="46" t="str">
        <f>VLOOKUP(B92,[1]ДовКЕКВ!A$1:B$65536,2,FALSE)</f>
        <v>Капітальне будівництво (придбання) інших об'єктів</v>
      </c>
      <c r="B92" s="47">
        <v>3122</v>
      </c>
      <c r="C92" s="52">
        <v>0</v>
      </c>
      <c r="D92" s="52">
        <v>0</v>
      </c>
      <c r="E92" s="54">
        <f t="shared" si="2"/>
        <v>0</v>
      </c>
    </row>
    <row r="93" spans="1:5" s="22" customFormat="1" ht="16.5" customHeight="1">
      <c r="A93" s="46" t="str">
        <f>VLOOKUP(B93,[1]ДовКЕКВ!A$1:B$65536,2,FALSE)</f>
        <v>Капітальний ремонт</v>
      </c>
      <c r="B93" s="47">
        <v>3130</v>
      </c>
      <c r="C93" s="48">
        <f>SUM(C94:C95)</f>
        <v>0</v>
      </c>
      <c r="D93" s="48">
        <f>SUM(D94:D95)</f>
        <v>0</v>
      </c>
      <c r="E93" s="54">
        <f t="shared" si="2"/>
        <v>0</v>
      </c>
    </row>
    <row r="94" spans="1:5" s="22" customFormat="1" ht="16.5" customHeight="1">
      <c r="A94" s="46" t="str">
        <f>VLOOKUP(B94,[1]ДовКЕКВ!A$1:B$65536,2,FALSE)</f>
        <v>Капітальний ремонт житлового фонду (приміщень)</v>
      </c>
      <c r="B94" s="47">
        <v>3131</v>
      </c>
      <c r="C94" s="52">
        <v>0</v>
      </c>
      <c r="D94" s="52">
        <v>0</v>
      </c>
      <c r="E94" s="54">
        <f t="shared" si="2"/>
        <v>0</v>
      </c>
    </row>
    <row r="95" spans="1:5" s="22" customFormat="1" ht="16.5" customHeight="1">
      <c r="A95" s="46" t="str">
        <f>VLOOKUP(B95,[1]ДовКЕКВ!A$1:B$65536,2,FALSE)</f>
        <v>Капітальний ремонт інших об'єктів</v>
      </c>
      <c r="B95" s="47">
        <v>3132</v>
      </c>
      <c r="C95" s="52">
        <v>0</v>
      </c>
      <c r="D95" s="52">
        <v>0</v>
      </c>
      <c r="E95" s="54">
        <f t="shared" si="2"/>
        <v>0</v>
      </c>
    </row>
    <row r="96" spans="1:5" s="22" customFormat="1" ht="15">
      <c r="A96" s="46" t="str">
        <f>VLOOKUP(B96,[1]ДовКЕКВ!A$1:B$65536,2,FALSE)</f>
        <v>Реконструкція та реставрація</v>
      </c>
      <c r="B96" s="47">
        <v>3140</v>
      </c>
      <c r="C96" s="48">
        <f>SUM(C97:C99)</f>
        <v>0</v>
      </c>
      <c r="D96" s="48">
        <f>SUM(D97:D99)</f>
        <v>0</v>
      </c>
      <c r="E96" s="54">
        <f>SUM(C96:D96)</f>
        <v>0</v>
      </c>
    </row>
    <row r="97" spans="1:7" s="56" customFormat="1" ht="15">
      <c r="A97" s="46" t="str">
        <f>VLOOKUP(B97,[1]ДовКЕКВ!A$1:B$65536,2,FALSE)</f>
        <v>Реконструкція житлового фонду (приміщень)</v>
      </c>
      <c r="B97" s="47">
        <v>3141</v>
      </c>
      <c r="C97" s="52">
        <v>0</v>
      </c>
      <c r="D97" s="52">
        <v>0</v>
      </c>
      <c r="E97" s="54">
        <f>SUM(C97:D97)</f>
        <v>0</v>
      </c>
    </row>
    <row r="98" spans="1:7" s="56" customFormat="1" ht="15">
      <c r="A98" s="46" t="str">
        <f>VLOOKUP(B98,[1]ДовКЕКВ!A$1:B$65536,2,FALSE)</f>
        <v>Реконструкція та реставрація інших об'єктів</v>
      </c>
      <c r="B98" s="47">
        <v>3142</v>
      </c>
      <c r="C98" s="52">
        <v>0</v>
      </c>
      <c r="D98" s="52">
        <v>0</v>
      </c>
      <c r="E98" s="54">
        <f t="shared" si="2"/>
        <v>0</v>
      </c>
    </row>
    <row r="99" spans="1:7" s="56" customFormat="1" ht="15">
      <c r="A99" s="46" t="str">
        <f>VLOOKUP(B99,[1]ДовКЕКВ!A$1:B$65536,2,FALSE)</f>
        <v>Реставрація пам'яток культури, історії та архітектури</v>
      </c>
      <c r="B99" s="47">
        <v>3143</v>
      </c>
      <c r="C99" s="52">
        <v>0</v>
      </c>
      <c r="D99" s="52">
        <v>0</v>
      </c>
      <c r="E99" s="54">
        <f t="shared" si="2"/>
        <v>0</v>
      </c>
    </row>
    <row r="100" spans="1:7" s="57" customFormat="1" ht="16.5" customHeight="1">
      <c r="A100" s="46" t="str">
        <f>VLOOKUP(B100,[1]ДовКЕКВ!A$1:B$65536,2,FALSE)</f>
        <v>Створення державних запасів і резервів</v>
      </c>
      <c r="B100" s="47">
        <v>3150</v>
      </c>
      <c r="C100" s="52">
        <v>0</v>
      </c>
      <c r="D100" s="52">
        <v>0</v>
      </c>
      <c r="E100" s="54">
        <f t="shared" si="2"/>
        <v>0</v>
      </c>
    </row>
    <row r="101" spans="1:7" s="55" customFormat="1" ht="16.5" customHeight="1">
      <c r="A101" s="46" t="str">
        <f>VLOOKUP(B101,[1]ДовКЕКВ!A$1:B$65536,2,FALSE)</f>
        <v>Придбання землі та нематеріальних активів</v>
      </c>
      <c r="B101" s="47">
        <v>3160</v>
      </c>
      <c r="C101" s="52">
        <v>0</v>
      </c>
      <c r="D101" s="52">
        <v>0</v>
      </c>
      <c r="E101" s="54">
        <f t="shared" si="2"/>
        <v>0</v>
      </c>
    </row>
    <row r="102" spans="1:7" s="55" customFormat="1" ht="15">
      <c r="A102" s="46" t="str">
        <f>VLOOKUP(B102,[1]ДовКЕКВ!A$1:B$65536,2,FALSE)</f>
        <v>Капітальні трансферти</v>
      </c>
      <c r="B102" s="47">
        <v>3200</v>
      </c>
      <c r="C102" s="48">
        <f>SUM(C103:C106)</f>
        <v>0</v>
      </c>
      <c r="D102" s="48">
        <f>SUM(D103:D106)</f>
        <v>0</v>
      </c>
      <c r="E102" s="54">
        <f t="shared" si="2"/>
        <v>0</v>
      </c>
    </row>
    <row r="103" spans="1:7" s="55" customFormat="1" ht="15">
      <c r="A103" s="46" t="str">
        <f>VLOOKUP(B103,[1]ДовКЕКВ!A$1:B$65536,2,FALSE)</f>
        <v>Капітальні трансферти підприємствам (установам, організаціям)</v>
      </c>
      <c r="B103" s="47">
        <v>3210</v>
      </c>
      <c r="C103" s="52">
        <v>0</v>
      </c>
      <c r="D103" s="52">
        <v>0</v>
      </c>
      <c r="E103" s="54">
        <f t="shared" si="2"/>
        <v>0</v>
      </c>
    </row>
    <row r="104" spans="1:7" s="53" customFormat="1" ht="15">
      <c r="A104" s="46" t="str">
        <f>VLOOKUP(B104,[1]ДовКЕКВ!A$1:B$65536,2,FALSE)</f>
        <v>Капітальні трансферти органам державного управління інших рівнів</v>
      </c>
      <c r="B104" s="47">
        <v>3220</v>
      </c>
      <c r="C104" s="52">
        <v>0</v>
      </c>
      <c r="D104" s="52">
        <v>0</v>
      </c>
      <c r="E104" s="54">
        <f t="shared" si="2"/>
        <v>0</v>
      </c>
    </row>
    <row r="105" spans="1:7" s="53" customFormat="1" ht="25.5">
      <c r="A105" s="46" t="str">
        <f>VLOOKUP(B105,[1]ДовКЕКВ!A$1:B$65536,2,FALSE)</f>
        <v>Капітальні трансферти урядам іноземних держав та міжнародним організаціям</v>
      </c>
      <c r="B105" s="47">
        <v>3230</v>
      </c>
      <c r="C105" s="52"/>
      <c r="D105" s="52"/>
      <c r="E105" s="54"/>
    </row>
    <row r="106" spans="1:7" s="53" customFormat="1" ht="15">
      <c r="A106" s="46" t="str">
        <f>VLOOKUP(B106,[1]ДовКЕКВ!A$1:B$65536,2,FALSE)</f>
        <v>Капітальні трансферти населенню</v>
      </c>
      <c r="B106" s="47">
        <v>3240</v>
      </c>
      <c r="C106" s="52">
        <v>0</v>
      </c>
      <c r="D106" s="52">
        <v>0</v>
      </c>
      <c r="E106" s="54">
        <f t="shared" si="2"/>
        <v>0</v>
      </c>
    </row>
    <row r="107" spans="1:7" s="56" customFormat="1" ht="15" hidden="1">
      <c r="A107" s="58"/>
      <c r="B107" s="47"/>
      <c r="C107" s="52"/>
      <c r="D107" s="52"/>
      <c r="E107" s="54"/>
    </row>
    <row r="108" spans="1:7" s="56" customFormat="1" ht="15">
      <c r="A108" s="59" t="str">
        <f>VLOOKUP(B108,[1]ДовКреди!A$1:B$65536,2,FALSE)</f>
        <v>Надання внутрішніх кредитів </v>
      </c>
      <c r="B108" s="60">
        <v>4110</v>
      </c>
      <c r="C108" s="48">
        <f>SUM(C109:C111)</f>
        <v>0</v>
      </c>
      <c r="D108" s="48">
        <f>SUM(D109:D111)</f>
        <v>0</v>
      </c>
      <c r="E108" s="54"/>
    </row>
    <row r="109" spans="1:7" s="56" customFormat="1" ht="15">
      <c r="A109" s="61" t="str">
        <f>VLOOKUP(B109,[1]ДовКреди!A$1:B$65536,2,FALSE)</f>
        <v>Надання кредитів органам державного управління інших рівнів </v>
      </c>
      <c r="B109" s="34">
        <v>4111</v>
      </c>
      <c r="C109" s="52">
        <v>0</v>
      </c>
      <c r="D109" s="52">
        <v>0</v>
      </c>
      <c r="E109" s="54">
        <f t="shared" si="2"/>
        <v>0</v>
      </c>
      <c r="G109" s="62"/>
    </row>
    <row r="110" spans="1:7" s="56" customFormat="1" ht="15">
      <c r="A110" s="61" t="str">
        <f>VLOOKUP(B110,[1]ДовКреди!A$1:B$65536,2,FALSE)</f>
        <v>Надання кредитів підприємствам, установам, організаціям </v>
      </c>
      <c r="B110" s="34">
        <v>4112</v>
      </c>
      <c r="C110" s="52">
        <v>0</v>
      </c>
      <c r="D110" s="52">
        <v>0</v>
      </c>
      <c r="E110" s="54">
        <f t="shared" si="2"/>
        <v>0</v>
      </c>
    </row>
    <row r="111" spans="1:7" s="56" customFormat="1" ht="15">
      <c r="A111" s="61" t="str">
        <f>VLOOKUP(B111,[1]ДовКреди!A$1:B$65536,2,FALSE)</f>
        <v>Надання інших внутрішніх кредитів </v>
      </c>
      <c r="B111" s="34">
        <v>4113</v>
      </c>
      <c r="C111" s="52">
        <v>0</v>
      </c>
      <c r="D111" s="52">
        <v>0</v>
      </c>
      <c r="E111" s="54">
        <f t="shared" si="2"/>
        <v>0</v>
      </c>
    </row>
    <row r="112" spans="1:7" s="56" customFormat="1" ht="15">
      <c r="A112" s="59" t="str">
        <f>VLOOKUP(B112,[1]ДовКреди!A$1:B$65536,2,FALSE)</f>
        <v>Надання зовнішніх кредитів </v>
      </c>
      <c r="B112" s="60">
        <v>4210</v>
      </c>
      <c r="C112" s="52">
        <v>0</v>
      </c>
      <c r="D112" s="52">
        <v>0</v>
      </c>
      <c r="E112" s="54">
        <f>SUM(C112:D112)</f>
        <v>0</v>
      </c>
      <c r="G112" s="62"/>
    </row>
    <row r="113" spans="1:7" s="56" customFormat="1" ht="15">
      <c r="A113" s="58" t="str">
        <f>VLOOKUP(B113,[1]ДовКЕКВ!A$1:B$65536,2,FALSE)</f>
        <v>Нерозподілені видатки</v>
      </c>
      <c r="B113" s="47">
        <v>9000</v>
      </c>
      <c r="C113" s="52">
        <v>0</v>
      </c>
      <c r="D113" s="52">
        <v>0</v>
      </c>
      <c r="E113" s="54">
        <f>SUM(C113:D113)</f>
        <v>0</v>
      </c>
    </row>
    <row r="114" spans="1:7">
      <c r="A114" s="63"/>
      <c r="B114" s="64"/>
      <c r="C114" s="65"/>
      <c r="D114" s="65"/>
      <c r="E114" s="65"/>
    </row>
    <row r="115" spans="1:7" s="22" customFormat="1" ht="15">
      <c r="A115" s="66" t="s">
        <v>38</v>
      </c>
      <c r="B115" s="91"/>
      <c r="C115" s="67"/>
      <c r="D115" s="119" t="str">
        <f>[1]Заполнить!B11</f>
        <v>Лариса ДЕНИСОВЕЦЬ</v>
      </c>
      <c r="E115" s="119"/>
      <c r="F115" s="88"/>
    </row>
    <row r="116" spans="1:7" s="71" customFormat="1" ht="12.75" customHeight="1">
      <c r="A116" s="68"/>
      <c r="B116" s="90" t="s">
        <v>3</v>
      </c>
      <c r="C116" s="69"/>
      <c r="D116" s="102"/>
      <c r="E116" s="102"/>
      <c r="F116" s="70"/>
    </row>
    <row r="117" spans="1:7" s="22" customFormat="1" ht="15">
      <c r="A117" s="72" t="s">
        <v>39</v>
      </c>
      <c r="B117" s="91"/>
      <c r="C117" s="67"/>
      <c r="D117" s="119" t="str">
        <f>[1]Заполнить!B12</f>
        <v>Ірина ГНІДОВСЬКА</v>
      </c>
      <c r="E117" s="119"/>
      <c r="F117" s="88"/>
    </row>
    <row r="118" spans="1:7" s="71" customFormat="1" ht="11.25">
      <c r="A118" s="73"/>
      <c r="B118" s="90" t="s">
        <v>3</v>
      </c>
      <c r="C118" s="69"/>
      <c r="D118" s="102"/>
      <c r="E118" s="102"/>
      <c r="F118" s="70"/>
    </row>
    <row r="119" spans="1:7" s="22" customFormat="1" ht="15">
      <c r="A119" s="74" t="s">
        <v>44</v>
      </c>
      <c r="B119" s="75"/>
      <c r="C119" s="89"/>
      <c r="D119" s="106"/>
      <c r="E119" s="106"/>
      <c r="F119" s="115"/>
      <c r="G119" s="115"/>
    </row>
    <row r="120" spans="1:7" s="80" customFormat="1" ht="11.25">
      <c r="A120" s="76"/>
      <c r="B120" s="77"/>
      <c r="C120" s="78"/>
      <c r="D120" s="78"/>
      <c r="E120" s="79"/>
    </row>
    <row r="121" spans="1:7" s="22" customFormat="1" ht="24" customHeight="1">
      <c r="A121" s="81" t="s">
        <v>40</v>
      </c>
      <c r="B121" s="82"/>
      <c r="C121" s="86"/>
      <c r="D121" s="86"/>
      <c r="E121" s="86"/>
    </row>
    <row r="122" spans="1:7" s="22" customFormat="1" ht="7.5" customHeight="1">
      <c r="A122" s="83"/>
      <c r="C122" s="88"/>
      <c r="D122" s="88"/>
      <c r="E122" s="88"/>
    </row>
    <row r="123" spans="1:7">
      <c r="A123" s="116" t="s">
        <v>41</v>
      </c>
      <c r="B123" s="116"/>
      <c r="C123" s="116"/>
      <c r="D123" s="116"/>
      <c r="E123" s="116"/>
    </row>
    <row r="124" spans="1:7" ht="34.5" customHeight="1">
      <c r="A124" s="116"/>
      <c r="B124" s="116"/>
      <c r="C124" s="116"/>
      <c r="D124" s="116"/>
      <c r="E124" s="116"/>
    </row>
    <row r="125" spans="1:7">
      <c r="A125" s="29"/>
    </row>
  </sheetData>
  <mergeCells count="38">
    <mergeCell ref="F119:G119"/>
    <mergeCell ref="A123:E124"/>
    <mergeCell ref="A48:A49"/>
    <mergeCell ref="D115:E115"/>
    <mergeCell ref="D116:E116"/>
    <mergeCell ref="D117:E117"/>
    <mergeCell ref="D118:E118"/>
    <mergeCell ref="D119:E119"/>
    <mergeCell ref="A23:E23"/>
    <mergeCell ref="A24:E24"/>
    <mergeCell ref="A27:A28"/>
    <mergeCell ref="B27:B28"/>
    <mergeCell ref="C27:D27"/>
    <mergeCell ref="E27:E28"/>
    <mergeCell ref="A22:E22"/>
    <mergeCell ref="A15:E15"/>
    <mergeCell ref="A16:E16"/>
    <mergeCell ref="F16:J16"/>
    <mergeCell ref="A17:E17"/>
    <mergeCell ref="A18:E18"/>
    <mergeCell ref="F18:J18"/>
    <mergeCell ref="A19:E19"/>
    <mergeCell ref="F19:J19"/>
    <mergeCell ref="A20:E20"/>
    <mergeCell ref="F20:J20"/>
    <mergeCell ref="A21:E21"/>
    <mergeCell ref="A14:E14"/>
    <mergeCell ref="B1:E2"/>
    <mergeCell ref="B4:E5"/>
    <mergeCell ref="G4:J4"/>
    <mergeCell ref="B6:E6"/>
    <mergeCell ref="B7:E7"/>
    <mergeCell ref="B8:E8"/>
    <mergeCell ref="D9:E9"/>
    <mergeCell ref="B10:C10"/>
    <mergeCell ref="D10:E10"/>
    <mergeCell ref="B11:C11"/>
    <mergeCell ref="B12:C12"/>
  </mergeCells>
  <pageMargins left="0.78740157480314965" right="0.19685039370078741" top="0.28000000000000003" bottom="0.24" header="0.31" footer="0.26"/>
  <pageSetup paperSize="9" scale="7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кошторис тимчасовий інклюзія</vt:lpstr>
      <vt:lpstr>'кошторис тимчасовий інклюзія'!Заголовки_для_печати</vt:lpstr>
      <vt:lpstr>'кошторис тимчасовий інклюзія'!Область_печати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2022-02-07T20:17:37Z</dcterms:modified>
</cp:coreProperties>
</file>